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 defaultThemeVersion="124226"/>
  <workbookProtection workbookAlgorithmName="SHA-512" workbookHashValue="k/97FrM2XBl+Sgcp/hIIBZMMEpb3ByA3Ynv1FFT/p0ay6EmSsW6uEpuIjYP4GQ/IipU6vaBAsQZW2CFyZ5mX+A==" workbookSaltValue="5xyR3Sk5AKPO1FmB0YbRog==" workbookSpinCount="100000" lockStructure="1"/>
  <bookViews>
    <workbookView xWindow="0" yWindow="0" windowWidth="23040" windowHeight="8376" tabRatio="551"/>
  </bookViews>
  <sheets>
    <sheet name="変更申込書" sheetId="4" r:id="rId1"/>
    <sheet name="交換（故障等）、一部解約" sheetId="7" r:id="rId2"/>
    <sheet name="計算用" sheetId="6" state="hidden" r:id="rId3"/>
  </sheets>
  <definedNames>
    <definedName name="add_building">変更申込書!$K$13</definedName>
    <definedName name="add_city">変更申込書!$K$12</definedName>
    <definedName name="add_prefecture">変更申込書!$K$11</definedName>
    <definedName name="agent_code">変更申込書!#REF!</definedName>
    <definedName name="agent_department">変更申込書!#REF!</definedName>
    <definedName name="agent_mail">変更申込書!#REF!</definedName>
    <definedName name="agent_name">変更申込書!#REF!</definedName>
    <definedName name="agent_notes">変更申込書!#REF!</definedName>
    <definedName name="agent_staff">変更申込書!#REF!</definedName>
    <definedName name="agent_tel">変更申込書!#REF!</definedName>
    <definedName name="contractor">変更申込書!$H$9</definedName>
    <definedName name="contractor_id">変更申込書!$F$58</definedName>
    <definedName name="contractor_kana">変更申込書!$H$8</definedName>
    <definedName name="date_d">変更申込書!$O$5</definedName>
    <definedName name="date_m">変更申込書!$L$5</definedName>
    <definedName name="date_y">変更申込書!$H$5</definedName>
    <definedName name="department">変更申込書!$K$15</definedName>
    <definedName name="department_kana">変更申込書!$K$14</definedName>
    <definedName name="dest_add_building">変更申込書!#REF!</definedName>
    <definedName name="dest_add_city">変更申込書!#REF!</definedName>
    <definedName name="dest_add_prefecture">変更申込書!#REF!</definedName>
    <definedName name="dest_company">変更申込書!#REF!</definedName>
    <definedName name="dest_company_kana">変更申込書!#REF!</definedName>
    <definedName name="dest_department">変更申込書!#REF!</definedName>
    <definedName name="dest_department_kana">変更申込書!#REF!</definedName>
    <definedName name="dest_staff">変更申込書!#REF!</definedName>
    <definedName name="dest_staff_kana">変更申込書!#REF!</definedName>
    <definedName name="dest_zip1">変更申込書!#REF!</definedName>
    <definedName name="dest_zip2">変更申込書!#REF!</definedName>
    <definedName name="direct_debit">変更申込書!#REF!</definedName>
    <definedName name="est_contractor">#REF!</definedName>
    <definedName name="est_date">#REF!</definedName>
    <definedName name="est_model_repeater">#REF!</definedName>
    <definedName name="est_num_adapter">#REF!</definedName>
    <definedName name="est_num_additional">#REF!</definedName>
    <definedName name="est_num_basic">#REF!</definedName>
    <definedName name="est_num_body">#REF!</definedName>
    <definedName name="est_num_network">#REF!</definedName>
    <definedName name="est_num_repeater">#REF!</definedName>
    <definedName name="est_price_adapter">#REF!</definedName>
    <definedName name="est_price_additional">#REF!</definedName>
    <definedName name="est_price_basic">#REF!</definedName>
    <definedName name="est_price_body">#REF!</definedName>
    <definedName name="est_price_network">#REF!</definedName>
    <definedName name="est_price_repeater">#REF!</definedName>
    <definedName name="est_total_initial">#REF!</definedName>
    <definedName name="est_total_monthly">#REF!</definedName>
    <definedName name="estimate_no">変更申込書!#REF!</definedName>
    <definedName name="form_version">変更申込書!$Y$63</definedName>
    <definedName name="invoice">変更申込書!#REF!</definedName>
    <definedName name="mail">変更申込書!$T$16</definedName>
    <definedName name="manage_no">変更申込書!#REF!</definedName>
    <definedName name="notes">変更申込書!$B$55</definedName>
    <definedName name="num_adapter">変更申込書!#REF!</definedName>
    <definedName name="num_body">変更申込書!#REF!</definedName>
    <definedName name="num_repeater">変更申込書!#REF!</definedName>
    <definedName name="plan_router">変更申込書!#REF!</definedName>
    <definedName name="plan_smartphone">変更申込書!#REF!</definedName>
    <definedName name="_xlnm.Print_Area" localSheetId="1">'交換（故障等）、一部解約'!$A$1:$AA$106</definedName>
    <definedName name="_xlnm.Print_Area" localSheetId="0">変更申込書!$B$1:$AA$63</definedName>
    <definedName name="ref_contractor">計算用!$G$2</definedName>
    <definedName name="ref_date">計算用!$G$3</definedName>
    <definedName name="ref_model_repeater">計算用!$J$6</definedName>
    <definedName name="ref_num_adapter">計算用!$H$9</definedName>
    <definedName name="ref_num_additional">計算用!$H$12</definedName>
    <definedName name="ref_num_basic">計算用!$H$10</definedName>
    <definedName name="ref_num_body">計算用!$H$5</definedName>
    <definedName name="ref_num_network">計算用!$H$13</definedName>
    <definedName name="ref_num_repeater">計算用!$H$6</definedName>
    <definedName name="ref_price_adapter">計算用!$G$9</definedName>
    <definedName name="ref_price_additional">計算用!$G$12</definedName>
    <definedName name="ref_price_basic">計算用!$G$10</definedName>
    <definedName name="ref_price_body">計算用!$G$5</definedName>
    <definedName name="ref_price_network">計算用!$G$13</definedName>
    <definedName name="ref_price_repeater">計算用!$G$6</definedName>
    <definedName name="ref_total_adapter">計算用!$I$9</definedName>
    <definedName name="ref_total_additional">計算用!$I$12</definedName>
    <definedName name="ref_total_basic">計算用!$I$10</definedName>
    <definedName name="ref_total_body">計算用!$I$5</definedName>
    <definedName name="ref_total_network">計算用!$I$13</definedName>
    <definedName name="ref_total_repeater">計算用!$I$6</definedName>
    <definedName name="repeater_sim">変更申込書!#REF!</definedName>
    <definedName name="repeater_simwifi">変更申込書!#REF!</definedName>
    <definedName name="repeater_wifi">変更申込書!#REF!</definedName>
    <definedName name="sales_department">変更申込書!#REF!</definedName>
    <definedName name="sales_name">変更申込書!#REF!</definedName>
    <definedName name="sales_notes">変更申込書!#REF!</definedName>
    <definedName name="setting_const_sim">計算用!$E$6</definedName>
    <definedName name="setting_const_simwifi">計算用!$E$7</definedName>
    <definedName name="setting_const_wifi">計算用!$E$8</definedName>
    <definedName name="setting_num_basic">計算用!$F$11</definedName>
    <definedName name="setting_price_adapter">計算用!$F$9</definedName>
    <definedName name="setting_price_additional">計算用!$F$12</definedName>
    <definedName name="setting_price_basic">計算用!$F$10</definedName>
    <definedName name="setting_price_body">計算用!$F$5</definedName>
    <definedName name="setting_price_network">計算用!$F$13</definedName>
    <definedName name="setting_price_repeater_sim">計算用!$F$6</definedName>
    <definedName name="setting_price_repeater_simwifi">計算用!$F$7</definedName>
    <definedName name="setting_price_repeater_wifi">計算用!$F$8</definedName>
    <definedName name="staff">変更申込書!$T$15</definedName>
    <definedName name="staff_kana">変更申込書!$T$14</definedName>
    <definedName name="tel">変更申込書!$K$16</definedName>
    <definedName name="tenant_account">変更申込書!#REF!</definedName>
    <definedName name="tenant_id1">変更申込書!$J$51</definedName>
    <definedName name="tenant_id2">変更申込書!$T$51</definedName>
    <definedName name="tenant_name">変更申込書!#REF!</definedName>
    <definedName name="zip1">変更申込書!$K$10</definedName>
    <definedName name="zip2">変更申込書!$N$10</definedName>
  </definedNames>
  <calcPr calcId="162913"/>
</workbook>
</file>

<file path=xl/calcChain.xml><?xml version="1.0" encoding="utf-8"?>
<calcChain xmlns="http://schemas.openxmlformats.org/spreadsheetml/2006/main">
  <c r="AC57" i="7" l="1"/>
  <c r="AC58" i="7"/>
  <c r="AC59" i="7"/>
  <c r="AC60" i="7"/>
  <c r="AC61" i="7"/>
  <c r="AC62" i="7"/>
  <c r="AC63" i="7"/>
  <c r="AC64" i="7"/>
  <c r="AC65" i="7"/>
  <c r="AC66" i="7"/>
  <c r="AC67" i="7"/>
  <c r="AC68" i="7"/>
  <c r="AC69" i="7"/>
  <c r="AC70" i="7"/>
  <c r="AC71" i="7"/>
  <c r="AC72" i="7"/>
  <c r="AC73" i="7"/>
  <c r="AC74" i="7"/>
  <c r="AC75" i="7"/>
  <c r="AC76" i="7"/>
  <c r="AC77" i="7"/>
  <c r="AC78" i="7"/>
  <c r="AC79" i="7"/>
  <c r="AC80" i="7"/>
  <c r="AC81" i="7"/>
  <c r="AC82" i="7"/>
  <c r="AC83" i="7"/>
  <c r="AC84" i="7"/>
  <c r="AC85" i="7"/>
  <c r="AC86" i="7"/>
  <c r="AC87" i="7"/>
  <c r="AC88" i="7"/>
  <c r="AC89" i="7"/>
  <c r="AC90" i="7"/>
  <c r="AC91" i="7"/>
  <c r="AC92" i="7"/>
  <c r="AC93" i="7"/>
  <c r="AC94" i="7"/>
  <c r="AC95" i="7"/>
  <c r="AC96" i="7"/>
  <c r="AC97" i="7"/>
  <c r="AC98" i="7"/>
  <c r="AC99" i="7"/>
  <c r="AC100" i="7"/>
  <c r="AC101" i="7"/>
  <c r="AC102" i="7"/>
  <c r="AC103" i="7"/>
  <c r="AC104" i="7"/>
  <c r="AC105" i="7"/>
  <c r="AC106" i="7"/>
  <c r="N61" i="4" s="1"/>
  <c r="M60" i="4" l="1"/>
  <c r="N62" i="4"/>
  <c r="N60" i="4"/>
  <c r="L61" i="4" l="1"/>
  <c r="L60" i="4" l="1"/>
  <c r="O60" i="4" s="1"/>
  <c r="L62" i="4"/>
  <c r="O62" i="4" s="1"/>
  <c r="AC7" i="7" l="1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5" i="7"/>
  <c r="AC46" i="7"/>
  <c r="AC47" i="7"/>
  <c r="AC48" i="7"/>
  <c r="AC49" i="7"/>
  <c r="AC50" i="7"/>
  <c r="AC51" i="7"/>
  <c r="AC52" i="7"/>
  <c r="AC53" i="7"/>
  <c r="AC54" i="7"/>
  <c r="AC55" i="7"/>
  <c r="AC56" i="7"/>
  <c r="M61" i="4" l="1"/>
  <c r="Q61" i="4" s="1"/>
  <c r="M62" i="4"/>
  <c r="O61" i="4"/>
  <c r="Q60" i="4"/>
  <c r="G6" i="6"/>
  <c r="I6" i="6" s="1"/>
  <c r="H13" i="6"/>
  <c r="I13" i="6" s="1"/>
  <c r="H12" i="6"/>
  <c r="I12" i="6" s="1"/>
  <c r="H5" i="6"/>
  <c r="I5" i="6" s="1"/>
  <c r="H10" i="6"/>
  <c r="I10" i="6" s="1"/>
  <c r="H9" i="6"/>
  <c r="H6" i="6"/>
  <c r="J6" i="6" s="1"/>
  <c r="G12" i="6"/>
  <c r="G10" i="6"/>
  <c r="G5" i="6"/>
  <c r="G9" i="6"/>
  <c r="I9" i="6" s="1"/>
  <c r="G13" i="6"/>
  <c r="G2" i="6"/>
  <c r="G3" i="6"/>
</calcChain>
</file>

<file path=xl/sharedStrings.xml><?xml version="1.0" encoding="utf-8"?>
<sst xmlns="http://schemas.openxmlformats.org/spreadsheetml/2006/main" count="139" uniqueCount="112">
  <si>
    <t>（弊社記入欄）</t>
    <rPh sb="1" eb="3">
      <t>ヘイシャ</t>
    </rPh>
    <rPh sb="3" eb="5">
      <t>キニュウ</t>
    </rPh>
    <rPh sb="5" eb="6">
      <t>ラン</t>
    </rPh>
    <phoneticPr fontId="6"/>
  </si>
  <si>
    <t>（備考欄）</t>
    <rPh sb="1" eb="3">
      <t>ビコウ</t>
    </rPh>
    <rPh sb="3" eb="4">
      <t>ラン</t>
    </rPh>
    <phoneticPr fontId="6"/>
  </si>
  <si>
    <t>ビル名</t>
    <rPh sb="2" eb="3">
      <t>メイ</t>
    </rPh>
    <phoneticPr fontId="6"/>
  </si>
  <si>
    <t>市区町村・番地</t>
    <rPh sb="0" eb="2">
      <t>シク</t>
    </rPh>
    <rPh sb="2" eb="4">
      <t>チョウソン</t>
    </rPh>
    <rPh sb="5" eb="7">
      <t>バンチ</t>
    </rPh>
    <phoneticPr fontId="6"/>
  </si>
  <si>
    <t>都道府県</t>
    <rPh sb="0" eb="4">
      <t>トドウフケン</t>
    </rPh>
    <phoneticPr fontId="6"/>
  </si>
  <si>
    <t>）</t>
    <phoneticPr fontId="4"/>
  </si>
  <si>
    <t>－</t>
    <phoneticPr fontId="6"/>
  </si>
  <si>
    <t>（　〒</t>
    <phoneticPr fontId="4"/>
  </si>
  <si>
    <t>メール
アドレス</t>
    <phoneticPr fontId="4"/>
  </si>
  <si>
    <t>電話番号</t>
    <rPh sb="0" eb="2">
      <t>デンワ</t>
    </rPh>
    <rPh sb="2" eb="4">
      <t>バンゴウ</t>
    </rPh>
    <phoneticPr fontId="4"/>
  </si>
  <si>
    <t>連絡先</t>
    <rPh sb="0" eb="2">
      <t>レンラク</t>
    </rPh>
    <rPh sb="2" eb="3">
      <t>サキ</t>
    </rPh>
    <phoneticPr fontId="4"/>
  </si>
  <si>
    <t>氏名</t>
    <rPh sb="0" eb="2">
      <t>シメイ</t>
    </rPh>
    <phoneticPr fontId="4"/>
  </si>
  <si>
    <t>部署名</t>
    <rPh sb="0" eb="2">
      <t>ブショ</t>
    </rPh>
    <rPh sb="2" eb="3">
      <t>メイ</t>
    </rPh>
    <phoneticPr fontId="4"/>
  </si>
  <si>
    <t>フリガナ</t>
    <phoneticPr fontId="4"/>
  </si>
  <si>
    <t>ご担当者情報</t>
    <rPh sb="1" eb="4">
      <t>タントウシャ</t>
    </rPh>
    <rPh sb="4" eb="6">
      <t>ジョウホウ</t>
    </rPh>
    <phoneticPr fontId="4"/>
  </si>
  <si>
    <t>住所</t>
    <rPh sb="0" eb="2">
      <t>ジュウショ</t>
    </rPh>
    <phoneticPr fontId="4"/>
  </si>
  <si>
    <t>契約者</t>
    <rPh sb="0" eb="3">
      <t>ケイヤクシャ</t>
    </rPh>
    <phoneticPr fontId="4"/>
  </si>
  <si>
    <t>日</t>
    <rPh sb="0" eb="1">
      <t>ニチ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</si>
  <si>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</si>
  <si>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</si>
  <si>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※太枠線内の必要事項すべてをご記入ください。※</t>
    <rPh sb="1" eb="3">
      <t>フトワク</t>
    </rPh>
    <rPh sb="3" eb="4">
      <t>セン</t>
    </rPh>
    <rPh sb="4" eb="5">
      <t>ナイ</t>
    </rPh>
    <rPh sb="6" eb="8">
      <t>ヒツヨウ</t>
    </rPh>
    <rPh sb="8" eb="10">
      <t>ジコウ</t>
    </rPh>
    <rPh sb="15" eb="17">
      <t>キニュウ</t>
    </rPh>
    <phoneticPr fontId="4"/>
  </si>
  <si>
    <t>充電器</t>
    <rPh sb="0" eb="3">
      <t>ジュウデンキ</t>
    </rPh>
    <phoneticPr fontId="6"/>
  </si>
  <si>
    <t>モバイルネットワーク（専用SIM）</t>
    <rPh sb="11" eb="13">
      <t>センヨウ</t>
    </rPh>
    <phoneticPr fontId="6"/>
  </si>
  <si>
    <t>サービス追加料（1台あたり）</t>
    <rPh sb="4" eb="6">
      <t>ツイカ</t>
    </rPh>
    <rPh sb="6" eb="7">
      <t>リョウ</t>
    </rPh>
    <rPh sb="9" eb="10">
      <t>ダイ</t>
    </rPh>
    <phoneticPr fontId="6"/>
  </si>
  <si>
    <t>(表示なし)</t>
    <rPh sb="1" eb="3">
      <t>ヒョウジ</t>
    </rPh>
    <phoneticPr fontId="3"/>
  </si>
  <si>
    <t>基本料金内
登録可能台数</t>
    <rPh sb="0" eb="2">
      <t>キホン</t>
    </rPh>
    <rPh sb="2" eb="4">
      <t>リョウキン</t>
    </rPh>
    <rPh sb="4" eb="5">
      <t>ナイ</t>
    </rPh>
    <rPh sb="6" eb="8">
      <t>トウロク</t>
    </rPh>
    <rPh sb="8" eb="10">
      <t>カノウ</t>
    </rPh>
    <rPh sb="10" eb="12">
      <t>ダイスウ</t>
    </rPh>
    <phoneticPr fontId="6"/>
  </si>
  <si>
    <t>サービス基本料</t>
    <rPh sb="4" eb="7">
      <t>キホンリョウ</t>
    </rPh>
    <phoneticPr fontId="6"/>
  </si>
  <si>
    <t>月額費用</t>
    <rPh sb="0" eb="2">
      <t>ゲツガク</t>
    </rPh>
    <rPh sb="2" eb="4">
      <t>ヒヨウ</t>
    </rPh>
    <phoneticPr fontId="6"/>
  </si>
  <si>
    <t>SIM+WiFiモデル</t>
    <phoneticPr fontId="6"/>
  </si>
  <si>
    <t>SIMモデル</t>
    <phoneticPr fontId="6"/>
  </si>
  <si>
    <t>中継器</t>
    <rPh sb="0" eb="2">
      <t>チュウケイ</t>
    </rPh>
    <rPh sb="2" eb="3">
      <t>キ</t>
    </rPh>
    <phoneticPr fontId="6"/>
  </si>
  <si>
    <t>活動量計</t>
    <rPh sb="0" eb="4">
      <t>カツドウリョウケイ</t>
    </rPh>
    <phoneticPr fontId="6"/>
  </si>
  <si>
    <t>初期費用</t>
    <rPh sb="0" eb="2">
      <t>ショキ</t>
    </rPh>
    <rPh sb="2" eb="4">
      <t>ヒヨウ</t>
    </rPh>
    <phoneticPr fontId="6"/>
  </si>
  <si>
    <t>（備考）</t>
    <rPh sb="1" eb="3">
      <t>ビコウ</t>
    </rPh>
    <phoneticPr fontId="3"/>
  </si>
  <si>
    <t>（数量）</t>
    <rPh sb="1" eb="3">
      <t>スウリョウ</t>
    </rPh>
    <phoneticPr fontId="3"/>
  </si>
  <si>
    <t>（単価）</t>
    <rPh sb="1" eb="3">
      <t>タンカ</t>
    </rPh>
    <phoneticPr fontId="3"/>
  </si>
  <si>
    <t>費用</t>
    <rPh sb="0" eb="2">
      <t>ヒヨウ</t>
    </rPh>
    <phoneticPr fontId="3"/>
  </si>
  <si>
    <t>発行日</t>
    <rPh sb="0" eb="2">
      <t>ハッコウ</t>
    </rPh>
    <rPh sb="2" eb="3">
      <t>ビ</t>
    </rPh>
    <phoneticPr fontId="3"/>
  </si>
  <si>
    <t>宛先</t>
    <rPh sb="0" eb="2">
      <t>アテサキ</t>
    </rPh>
    <phoneticPr fontId="3"/>
  </si>
  <si>
    <t>説明</t>
    <rPh sb="0" eb="2">
      <t>セツメイ</t>
    </rPh>
    <phoneticPr fontId="3"/>
  </si>
  <si>
    <t>表示内容</t>
    <rPh sb="0" eb="2">
      <t>ヒョウジ</t>
    </rPh>
    <rPh sb="2" eb="4">
      <t>ナイヨウ</t>
    </rPh>
    <phoneticPr fontId="3"/>
  </si>
  <si>
    <t>項目</t>
    <rPh sb="0" eb="2">
      <t>コウモク</t>
    </rPh>
    <phoneticPr fontId="3"/>
  </si>
  <si>
    <t>数量：活動量計の数量が基本料金内登録可能台数を超過していたら、その分の台数</t>
    <rPh sb="0" eb="2">
      <t>スウリョウ</t>
    </rPh>
    <rPh sb="3" eb="7">
      <t>カツドウリョウケイ</t>
    </rPh>
    <rPh sb="8" eb="10">
      <t>スウリョウ</t>
    </rPh>
    <rPh sb="23" eb="25">
      <t>チョウカ</t>
    </rPh>
    <rPh sb="33" eb="34">
      <t>ブン</t>
    </rPh>
    <rPh sb="35" eb="37">
      <t>ダイスウ</t>
    </rPh>
    <phoneticPr fontId="3"/>
  </si>
  <si>
    <t>数量：SIMモデル、SIM+Wifiモデルの台数</t>
    <rPh sb="22" eb="24">
      <t>ダイスウ</t>
    </rPh>
    <phoneticPr fontId="3"/>
  </si>
  <si>
    <t>WiFiモデル</t>
    <phoneticPr fontId="3"/>
  </si>
  <si>
    <t>お客様番号</t>
    <rPh sb="1" eb="3">
      <t>キャクサマ</t>
    </rPh>
    <rPh sb="3" eb="5">
      <t>バンゴウ</t>
    </rPh>
    <phoneticPr fontId="3"/>
  </si>
  <si>
    <t>■ 「モバイルルーター（連動プラン）」選択の時、
　　モデルが選択されていない場合
　　・単価欄："モデル不明"
　　・数量に記載があれば、備考欄："「申込書」シートでモデルを選択してください"
■ 「スマホ連動」選択の時、
　　・単価欄："－"
　　・数量：0</t>
    <rPh sb="12" eb="14">
      <t>レンドウ</t>
    </rPh>
    <rPh sb="19" eb="21">
      <t>センタク</t>
    </rPh>
    <rPh sb="22" eb="23">
      <t>トキ</t>
    </rPh>
    <rPh sb="31" eb="33">
      <t>センタク</t>
    </rPh>
    <rPh sb="39" eb="41">
      <t>バアイ</t>
    </rPh>
    <rPh sb="45" eb="47">
      <t>タンカ</t>
    </rPh>
    <rPh sb="47" eb="48">
      <t>ラン</t>
    </rPh>
    <rPh sb="53" eb="55">
      <t>フメイ</t>
    </rPh>
    <rPh sb="60" eb="62">
      <t>スウリョウ</t>
    </rPh>
    <rPh sb="63" eb="65">
      <t>キサイ</t>
    </rPh>
    <rPh sb="70" eb="72">
      <t>ビコウ</t>
    </rPh>
    <rPh sb="72" eb="73">
      <t>ラン</t>
    </rPh>
    <rPh sb="104" eb="106">
      <t>レンドウ</t>
    </rPh>
    <rPh sb="107" eb="109">
      <t>センタク</t>
    </rPh>
    <rPh sb="110" eb="111">
      <t>トキ</t>
    </rPh>
    <phoneticPr fontId="3"/>
  </si>
  <si>
    <t xml:space="preserve">数量：活動量計の数量が 0 の時 0、1 以上の時 1 </t>
    <rPh sb="0" eb="2">
      <t>スウリョウ</t>
    </rPh>
    <rPh sb="3" eb="7">
      <t>カツドウリョウケイ</t>
    </rPh>
    <rPh sb="8" eb="10">
      <t>スウリョウ</t>
    </rPh>
    <rPh sb="15" eb="16">
      <t>トキ</t>
    </rPh>
    <rPh sb="21" eb="23">
      <t>イジョウ</t>
    </rPh>
    <rPh sb="24" eb="25">
      <t>トキ</t>
    </rPh>
    <phoneticPr fontId="3"/>
  </si>
  <si>
    <t>（合計）</t>
    <rPh sb="1" eb="3">
      <t>ゴウケイ</t>
    </rPh>
    <phoneticPr fontId="3"/>
  </si>
  <si>
    <t>サービス変更申込書</t>
    <rPh sb="4" eb="6">
      <t>ヘンコウ</t>
    </rPh>
    <phoneticPr fontId="4"/>
  </si>
  <si>
    <t>変更申込み日</t>
    <rPh sb="0" eb="2">
      <t>ヘンコウ</t>
    </rPh>
    <rPh sb="2" eb="4">
      <t>モウシコ</t>
    </rPh>
    <rPh sb="5" eb="6">
      <t>ビ</t>
    </rPh>
    <phoneticPr fontId="4"/>
  </si>
  <si>
    <t>ご利用中のプラン</t>
    <rPh sb="1" eb="4">
      <t>リヨウチュウ</t>
    </rPh>
    <phoneticPr fontId="3"/>
  </si>
  <si>
    <t>中継機器</t>
    <rPh sb="0" eb="2">
      <t>チュウケイ</t>
    </rPh>
    <rPh sb="2" eb="4">
      <t>キキ</t>
    </rPh>
    <phoneticPr fontId="3"/>
  </si>
  <si>
    <t>SOMPOリスクマネジメント株式会社　　行
下記の通りサービス変更を申し込みます。
当社は、お客さまよりいただく情報を「個人情報保護方針」に基づき取り扱います。</t>
    <rPh sb="14" eb="18">
      <t>カブシキガイシャ</t>
    </rPh>
    <rPh sb="20" eb="21">
      <t>ユキ</t>
    </rPh>
    <rPh sb="31" eb="33">
      <t>ヘンコウ</t>
    </rPh>
    <phoneticPr fontId="4"/>
  </si>
  <si>
    <t>テナントID</t>
    <phoneticPr fontId="3"/>
  </si>
  <si>
    <t>変更内容</t>
    <rPh sb="0" eb="2">
      <t>ヘンコウ</t>
    </rPh>
    <rPh sb="2" eb="4">
      <t>ナイヨウ</t>
    </rPh>
    <phoneticPr fontId="3"/>
  </si>
  <si>
    <t>機器追加</t>
    <rPh sb="0" eb="2">
      <t>キキ</t>
    </rPh>
    <rPh sb="2" eb="4">
      <t>ツイカ</t>
    </rPh>
    <phoneticPr fontId="3"/>
  </si>
  <si>
    <t>利用機器</t>
    <rPh sb="0" eb="2">
      <t>リヨウ</t>
    </rPh>
    <rPh sb="2" eb="4">
      <t>キキ</t>
    </rPh>
    <phoneticPr fontId="4"/>
  </si>
  <si>
    <t>活動量計</t>
    <rPh sb="0" eb="2">
      <t>カツドウ</t>
    </rPh>
    <phoneticPr fontId="3"/>
  </si>
  <si>
    <t>追加数量</t>
    <rPh sb="0" eb="2">
      <t>ツイカ</t>
    </rPh>
    <rPh sb="2" eb="4">
      <t>スウリョウ</t>
    </rPh>
    <phoneticPr fontId="6"/>
  </si>
  <si>
    <t>交換（故障等）、一部解約</t>
    <rPh sb="0" eb="2">
      <t>コウカン</t>
    </rPh>
    <rPh sb="3" eb="5">
      <t>コショウ</t>
    </rPh>
    <rPh sb="5" eb="6">
      <t>トウ</t>
    </rPh>
    <rPh sb="8" eb="10">
      <t>イチブ</t>
    </rPh>
    <rPh sb="10" eb="12">
      <t>カイヤク</t>
    </rPh>
    <phoneticPr fontId="3"/>
  </si>
  <si>
    <t>ご契約情報の変更</t>
    <rPh sb="1" eb="3">
      <t>ケイヤク</t>
    </rPh>
    <rPh sb="3" eb="5">
      <t>ジョウホウ</t>
    </rPh>
    <rPh sb="6" eb="8">
      <t>ヘンコウ</t>
    </rPh>
    <phoneticPr fontId="4"/>
  </si>
  <si>
    <t>No</t>
    <phoneticPr fontId="3"/>
  </si>
  <si>
    <t>交換（故障等）・一部解約機器明細</t>
    <rPh sb="0" eb="2">
      <t>コウカン</t>
    </rPh>
    <rPh sb="3" eb="5">
      <t>コショウ</t>
    </rPh>
    <rPh sb="5" eb="6">
      <t>トウ</t>
    </rPh>
    <rPh sb="8" eb="10">
      <t>イチブ</t>
    </rPh>
    <rPh sb="10" eb="12">
      <t>カイヤク</t>
    </rPh>
    <rPh sb="12" eb="14">
      <t>キキ</t>
    </rPh>
    <rPh sb="14" eb="16">
      <t>メイサイ</t>
    </rPh>
    <phoneticPr fontId="3"/>
  </si>
  <si>
    <t>交換・解約希望機器</t>
    <rPh sb="0" eb="2">
      <t>コウカン</t>
    </rPh>
    <rPh sb="3" eb="5">
      <t>カイヤク</t>
    </rPh>
    <rPh sb="5" eb="7">
      <t>キボウ</t>
    </rPh>
    <rPh sb="7" eb="9">
      <t>キキ</t>
    </rPh>
    <phoneticPr fontId="4"/>
  </si>
  <si>
    <t>交換/一部解約</t>
    <rPh sb="0" eb="2">
      <t>コウカン</t>
    </rPh>
    <rPh sb="3" eb="5">
      <t>イチブ</t>
    </rPh>
    <rPh sb="5" eb="7">
      <t>カイヤク</t>
    </rPh>
    <phoneticPr fontId="6"/>
  </si>
  <si>
    <t>変更申込書に戻る</t>
    <rPh sb="0" eb="2">
      <t>ヘンコウ</t>
    </rPh>
    <rPh sb="2" eb="5">
      <t>モウシコミショ</t>
    </rPh>
    <rPh sb="6" eb="7">
      <t>モド</t>
    </rPh>
    <phoneticPr fontId="3"/>
  </si>
  <si>
    <t>ここをクリックし機器詳細を入力してください</t>
    <rPh sb="8" eb="10">
      <t>キキ</t>
    </rPh>
    <rPh sb="10" eb="12">
      <t>ショウサイ</t>
    </rPh>
    <rPh sb="13" eb="15">
      <t>ニュウリョク</t>
    </rPh>
    <phoneticPr fontId="3"/>
  </si>
  <si>
    <t>ご契約時の情報・変更内容</t>
    <rPh sb="1" eb="3">
      <t>ケイヤク</t>
    </rPh>
    <rPh sb="3" eb="4">
      <t>ジ</t>
    </rPh>
    <rPh sb="5" eb="7">
      <t>ジョウホウ</t>
    </rPh>
    <rPh sb="8" eb="10">
      <t>ヘンコウ</t>
    </rPh>
    <rPh sb="10" eb="12">
      <t>ナイヨウ</t>
    </rPh>
    <phoneticPr fontId="4"/>
  </si>
  <si>
    <t>変更発生箇所についてご記入ください</t>
    <rPh sb="0" eb="2">
      <t>ヘンコウ</t>
    </rPh>
    <rPh sb="2" eb="4">
      <t>ハッセイ</t>
    </rPh>
    <rPh sb="4" eb="6">
      <t>カショ</t>
    </rPh>
    <rPh sb="11" eb="13">
      <t>キニュウ</t>
    </rPh>
    <phoneticPr fontId="3"/>
  </si>
  <si>
    <t>削除希望日</t>
    <rPh sb="0" eb="2">
      <t>サクジョ</t>
    </rPh>
    <rPh sb="2" eb="5">
      <t>キボウビ</t>
    </rPh>
    <phoneticPr fontId="3"/>
  </si>
  <si>
    <t>全部解約の場合</t>
    <phoneticPr fontId="3"/>
  </si>
  <si>
    <t>交換・解約機器</t>
    <rPh sb="0" eb="2">
      <t>コウカン</t>
    </rPh>
    <rPh sb="3" eb="5">
      <t>カイヤク</t>
    </rPh>
    <rPh sb="5" eb="7">
      <t>キキ</t>
    </rPh>
    <phoneticPr fontId="3"/>
  </si>
  <si>
    <t>追加・交換機器の送付先</t>
    <rPh sb="0" eb="2">
      <t>ツイカ</t>
    </rPh>
    <rPh sb="3" eb="5">
      <t>コウカン</t>
    </rPh>
    <rPh sb="5" eb="7">
      <t>キキ</t>
    </rPh>
    <rPh sb="8" eb="11">
      <t>ソウフサキ</t>
    </rPh>
    <phoneticPr fontId="3"/>
  </si>
  <si>
    <t>送付先情報</t>
    <rPh sb="0" eb="3">
      <t>ソウフサキ</t>
    </rPh>
    <rPh sb="3" eb="5">
      <t>ジョウホウ</t>
    </rPh>
    <phoneticPr fontId="4"/>
  </si>
  <si>
    <t>送付先（選択）</t>
    <rPh sb="0" eb="3">
      <t>ソウフサキ</t>
    </rPh>
    <rPh sb="4" eb="6">
      <t>センタク</t>
    </rPh>
    <phoneticPr fontId="3"/>
  </si>
  <si>
    <t>電話番号</t>
    <phoneticPr fontId="3"/>
  </si>
  <si>
    <t>ご担当者名</t>
    <phoneticPr fontId="3"/>
  </si>
  <si>
    <t>会社名等</t>
    <rPh sb="0" eb="2">
      <t>カイシャ</t>
    </rPh>
    <rPh sb="2" eb="3">
      <t>メイ</t>
    </rPh>
    <rPh sb="3" eb="4">
      <t>トウ</t>
    </rPh>
    <phoneticPr fontId="3"/>
  </si>
  <si>
    <t>ビル名等</t>
    <rPh sb="2" eb="3">
      <t>メイ</t>
    </rPh>
    <rPh sb="3" eb="4">
      <t>トウ</t>
    </rPh>
    <phoneticPr fontId="6"/>
  </si>
  <si>
    <t>交換</t>
    <rPh sb="0" eb="2">
      <t>コウカン</t>
    </rPh>
    <phoneticPr fontId="3"/>
  </si>
  <si>
    <t>シリアル番号（入力してください）</t>
    <phoneticPr fontId="3"/>
  </si>
  <si>
    <t>活動量計amor H2</t>
    <rPh sb="0" eb="4">
      <t>カツドウリョウケイ</t>
    </rPh>
    <phoneticPr fontId="3"/>
  </si>
  <si>
    <t>追加</t>
    <rPh sb="0" eb="2">
      <t>ツイカ</t>
    </rPh>
    <phoneticPr fontId="3"/>
  </si>
  <si>
    <t>解約</t>
    <rPh sb="0" eb="2">
      <t>カイヤク</t>
    </rPh>
    <phoneticPr fontId="3"/>
  </si>
  <si>
    <t>みまもりふくろう通信機用　充電セット</t>
    <rPh sb="13" eb="15">
      <t>ジュウデン</t>
    </rPh>
    <phoneticPr fontId="4"/>
  </si>
  <si>
    <t>社内使用</t>
    <rPh sb="0" eb="2">
      <t>シャナイ</t>
    </rPh>
    <rPh sb="2" eb="4">
      <t>シヨウ</t>
    </rPh>
    <phoneticPr fontId="3"/>
  </si>
  <si>
    <t>機器</t>
    <rPh sb="0" eb="2">
      <t>キキ</t>
    </rPh>
    <phoneticPr fontId="3"/>
  </si>
  <si>
    <t>機器代</t>
    <rPh sb="0" eb="2">
      <t>キキ</t>
    </rPh>
    <rPh sb="2" eb="3">
      <t>ダイ</t>
    </rPh>
    <phoneticPr fontId="3"/>
  </si>
  <si>
    <t>月額利用料</t>
    <rPh sb="0" eb="2">
      <t>ゲツガク</t>
    </rPh>
    <rPh sb="2" eb="4">
      <t>リヨウ</t>
    </rPh>
    <rPh sb="4" eb="5">
      <t>リョウ</t>
    </rPh>
    <phoneticPr fontId="3"/>
  </si>
  <si>
    <t>-</t>
    <phoneticPr fontId="3"/>
  </si>
  <si>
    <t>みまもりふくろう通信機　標準バッテリー</t>
    <rPh sb="8" eb="11">
      <t>ツウシンキ</t>
    </rPh>
    <rPh sb="12" eb="14">
      <t>ヒョウジュン</t>
    </rPh>
    <phoneticPr fontId="4"/>
  </si>
  <si>
    <t>ページトップへ</t>
    <phoneticPr fontId="3"/>
  </si>
  <si>
    <t>https://req.qubo.jp/mfkessai/form/account?_ga=2.221736024.1326536516.1588306425-1939267885.1582266802&amp;_fsi=4kRLHfob</t>
    <phoneticPr fontId="3"/>
  </si>
  <si>
    <t>※口座振替情報を変更の場合は収納代行会社「MF KESSAI株式会社」の口座振替依頼書の郵送ご依頼フォームをご利用ください</t>
    <rPh sb="1" eb="3">
      <t>コウザ</t>
    </rPh>
    <rPh sb="3" eb="5">
      <t>フリカエ</t>
    </rPh>
    <rPh sb="5" eb="7">
      <t>ジョウホウ</t>
    </rPh>
    <rPh sb="8" eb="10">
      <t>ヘンコウ</t>
    </rPh>
    <rPh sb="11" eb="13">
      <t>バアイ</t>
    </rPh>
    <rPh sb="18" eb="20">
      <t>カイシャ</t>
    </rPh>
    <phoneticPr fontId="3"/>
  </si>
  <si>
    <t>口座振替依頼書の郵送ご依頼フォーム：</t>
    <phoneticPr fontId="3"/>
  </si>
  <si>
    <t>機器名</t>
    <rPh sb="0" eb="2">
      <t>キキ</t>
    </rPh>
    <rPh sb="2" eb="3">
      <t>メイ</t>
    </rPh>
    <phoneticPr fontId="3"/>
  </si>
  <si>
    <r>
      <t>みまもりふくろう通信機用　充電セット</t>
    </r>
    <r>
      <rPr>
        <sz val="8"/>
        <rFont val="Meiryo UI"/>
        <family val="3"/>
        <charset val="128"/>
      </rPr>
      <t>（ACアダプタ）</t>
    </r>
    <rPh sb="13" eb="15">
      <t>ジュウデン</t>
    </rPh>
    <phoneticPr fontId="4"/>
  </si>
  <si>
    <t>みまもりふくろう通信　大容量バッテリー/SIM有</t>
    <rPh sb="8" eb="10">
      <t>ツウシン</t>
    </rPh>
    <rPh sb="11" eb="14">
      <t>ダイヨウリョウ</t>
    </rPh>
    <rPh sb="23" eb="24">
      <t>アリ</t>
    </rPh>
    <phoneticPr fontId="4"/>
  </si>
  <si>
    <t>Ver.2.0</t>
    <phoneticPr fontId="4"/>
  </si>
  <si>
    <t>amor H2　Pro</t>
    <phoneticPr fontId="6"/>
  </si>
  <si>
    <t>利用休止の場合</t>
    <rPh sb="0" eb="2">
      <t>リヨウ</t>
    </rPh>
    <rPh sb="2" eb="4">
      <t>キュウシ</t>
    </rPh>
    <phoneticPr fontId="3"/>
  </si>
  <si>
    <t>データの完全削除に同意します。</t>
    <rPh sb="4" eb="6">
      <t>カンゼン</t>
    </rPh>
    <rPh sb="6" eb="8">
      <t>サクジョ</t>
    </rPh>
    <rPh sb="9" eb="11">
      <t>ドウイ</t>
    </rPh>
    <phoneticPr fontId="3"/>
  </si>
  <si>
    <t>休止開始日</t>
    <rPh sb="0" eb="2">
      <t>キュウシ</t>
    </rPh>
    <rPh sb="2" eb="4">
      <t>カイシ</t>
    </rPh>
    <rPh sb="4" eb="5">
      <t>ビ</t>
    </rPh>
    <phoneticPr fontId="3"/>
  </si>
  <si>
    <t>休止終了日</t>
    <rPh sb="0" eb="2">
      <t>キュウシ</t>
    </rPh>
    <rPh sb="2" eb="5">
      <t>シュウリョウビ</t>
    </rPh>
    <phoneticPr fontId="3"/>
  </si>
  <si>
    <t>1日</t>
    <rPh sb="1" eb="2">
      <t>ニチ</t>
    </rPh>
    <phoneticPr fontId="3"/>
  </si>
  <si>
    <t>末日</t>
    <rPh sb="0" eb="2">
      <t>マツジツ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</si>
  <si>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</si>
  <si>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</si>
  <si>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交換、一部解約を希望する機器と、機器のシリアル番号を入力してください。
シリアル番号の確認方法
・活動量計…活動量計の液晶をタップするとNo.が表示されます。
・通信機…通信機本体か管理画面で確認可能</t>
    <rPh sb="0" eb="2">
      <t>コウカン</t>
    </rPh>
    <rPh sb="3" eb="5">
      <t>イチブ</t>
    </rPh>
    <rPh sb="5" eb="7">
      <t>カイヤク</t>
    </rPh>
    <rPh sb="8" eb="10">
      <t>キボウ</t>
    </rPh>
    <rPh sb="12" eb="14">
      <t>キキ</t>
    </rPh>
    <rPh sb="16" eb="18">
      <t>キキ</t>
    </rPh>
    <rPh sb="23" eb="25">
      <t>バンゴウ</t>
    </rPh>
    <rPh sb="26" eb="28">
      <t>ニュウリョク</t>
    </rPh>
    <phoneticPr fontId="3"/>
  </si>
  <si>
    <r>
      <t>ｍSafety</t>
    </r>
    <r>
      <rPr>
        <vertAlign val="superscript"/>
        <sz val="12"/>
        <rFont val="Meiryo UI"/>
        <family val="3"/>
        <charset val="128"/>
      </rPr>
      <t xml:space="preserve">TM  </t>
    </r>
    <r>
      <rPr>
        <sz val="8"/>
        <rFont val="Meiryo UI"/>
        <family val="3"/>
        <charset val="128"/>
      </rPr>
      <t xml:space="preserve"> ※「mSafety™」は、ソニーネットワークコミュニケーションズ株式会社の商標または商品です。</t>
    </r>
    <phoneticPr fontId="3"/>
  </si>
  <si>
    <t>契約時と同じ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</si>
</sst>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176" formatCode="#,##0_ "/>
    <numFmt numFmtId="177" formatCode="0_ "/>
  </numFmts>
  <fonts count="50">
    <font>
      <sz val="10"/>
      <color theme="1"/>
      <name val="メイリオ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2"/>
      <color rgb="FF3C281E"/>
      <name val="Meiryo UI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sz val="11"/>
      <color rgb="FF000000"/>
      <name val="MS PGothic"/>
      <family val="3"/>
      <charset val="128"/>
    </font>
    <font>
      <sz val="10"/>
      <name val="メイリオ"/>
      <family val="3"/>
      <charset val="128"/>
    </font>
    <font>
      <b/>
      <u/>
      <sz val="1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Meiryo UI"/>
      <family val="3"/>
      <charset val="128"/>
    </font>
    <font>
      <sz val="20"/>
      <name val="Meiryo UI"/>
      <family val="3"/>
      <charset val="128"/>
    </font>
    <font>
      <sz val="8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sz val="6"/>
      <name val="Meiryo UI"/>
      <family val="3"/>
      <charset val="128"/>
    </font>
    <font>
      <u/>
      <sz val="11"/>
      <name val="ＭＳ Ｐゴシック"/>
      <family val="2"/>
      <charset val="128"/>
      <scheme val="minor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b/>
      <sz val="9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3C281E"/>
      <name val="ＭＳ Ｐゴシック"/>
      <family val="3"/>
      <charset val="128"/>
      <scheme val="minor"/>
    </font>
    <font>
      <sz val="12"/>
      <color theme="1"/>
      <name val="メイリオ"/>
      <family val="2"/>
      <charset val="128"/>
    </font>
    <font>
      <sz val="10"/>
      <name val="ＭＳ Ｐゴシック"/>
      <family val="3"/>
      <charset val="128"/>
      <scheme val="minor"/>
    </font>
    <font>
      <sz val="10"/>
      <color rgb="FF3C281E"/>
      <name val="ＭＳ Ｐゴシック"/>
      <family val="3"/>
      <charset val="128"/>
      <scheme val="minor"/>
    </font>
    <font>
      <sz val="10"/>
      <color rgb="FF3C281E"/>
      <name val="Meiryo UI"/>
      <family val="3"/>
      <charset val="128"/>
    </font>
    <font>
      <sz val="9"/>
      <color rgb="FF3C281E"/>
      <name val="ＭＳ Ｐゴシック"/>
      <family val="3"/>
      <charset val="128"/>
    </font>
    <font>
      <sz val="10"/>
      <color theme="0"/>
      <name val="メイリオ"/>
      <family val="2"/>
      <charset val="128"/>
    </font>
    <font>
      <u/>
      <sz val="10"/>
      <color theme="10"/>
      <name val="ＭＳ Ｐゴシック"/>
      <family val="2"/>
      <charset val="128"/>
      <scheme val="minor"/>
    </font>
    <font>
      <b/>
      <sz val="11"/>
      <color rgb="FFFF0000"/>
      <name val="Meiryo UI"/>
      <family val="3"/>
      <charset val="128"/>
    </font>
    <font>
      <u/>
      <sz val="12"/>
      <name val="Meiryo UI"/>
      <family val="3"/>
      <charset val="128"/>
    </font>
    <font>
      <vertAlign val="superscript"/>
      <sz val="12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4D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0C0C0"/>
        <bgColor rgb="FFD9EAD3"/>
      </patternFill>
    </fill>
    <fill>
      <patternFill patternType="solid">
        <fgColor rgb="FFC0C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3C281E"/>
      </top>
      <bottom style="thin">
        <color rgb="FF3C281E"/>
      </bottom>
      <diagonal/>
    </border>
    <border>
      <left style="thin">
        <color rgb="FF3C281E"/>
      </left>
      <right/>
      <top style="thin">
        <color rgb="FF3C281E"/>
      </top>
      <bottom style="thin">
        <color rgb="FF3C281E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3C281E"/>
      </right>
      <top style="thin">
        <color rgb="FF3C281E"/>
      </top>
      <bottom style="thin">
        <color rgb="FF3C281E"/>
      </bottom>
      <diagonal/>
    </border>
    <border>
      <left/>
      <right/>
      <top style="thin">
        <color rgb="FF3C281E"/>
      </top>
      <bottom/>
      <diagonal/>
    </border>
    <border>
      <left style="thick">
        <color rgb="FF3C281E"/>
      </left>
      <right/>
      <top style="thin">
        <color rgb="FF3C281E"/>
      </top>
      <bottom/>
      <diagonal/>
    </border>
    <border>
      <left/>
      <right/>
      <top style="dotted">
        <color rgb="FF3C281E"/>
      </top>
      <bottom style="thin">
        <color rgb="FF3C281E"/>
      </bottom>
      <diagonal/>
    </border>
    <border>
      <left style="thin">
        <color rgb="FF3C281E"/>
      </left>
      <right/>
      <top style="dotted">
        <color rgb="FF3C281E"/>
      </top>
      <bottom style="thin">
        <color rgb="FF3C281E"/>
      </bottom>
      <diagonal/>
    </border>
    <border>
      <left/>
      <right style="thin">
        <color rgb="FF3C281E"/>
      </right>
      <top style="dotted">
        <color rgb="FF3C281E"/>
      </top>
      <bottom style="thin">
        <color rgb="FF3C281E"/>
      </bottom>
      <diagonal/>
    </border>
    <border>
      <left style="thin">
        <color indexed="64"/>
      </left>
      <right/>
      <top style="dotted">
        <color rgb="FF3C281E"/>
      </top>
      <bottom style="thin">
        <color rgb="FF3C281E"/>
      </bottom>
      <diagonal/>
    </border>
    <border>
      <left/>
      <right style="thin">
        <color indexed="64"/>
      </right>
      <top style="dotted">
        <color rgb="FF3C281E"/>
      </top>
      <bottom style="thin">
        <color rgb="FF3C281E"/>
      </bottom>
      <diagonal/>
    </border>
    <border>
      <left/>
      <right/>
      <top/>
      <bottom style="thin">
        <color rgb="FF3C281E"/>
      </bottom>
      <diagonal/>
    </border>
    <border>
      <left/>
      <right/>
      <top style="thin">
        <color rgb="FF3C281E"/>
      </top>
      <bottom style="dotted">
        <color rgb="FF3C281E"/>
      </bottom>
      <diagonal/>
    </border>
    <border>
      <left style="thin">
        <color rgb="FF3C281E"/>
      </left>
      <right/>
      <top style="thin">
        <color rgb="FF3C281E"/>
      </top>
      <bottom style="dotted">
        <color rgb="FF3C281E"/>
      </bottom>
      <diagonal/>
    </border>
    <border>
      <left/>
      <right style="thin">
        <color rgb="FF3C281E"/>
      </right>
      <top style="thin">
        <color rgb="FF3C281E"/>
      </top>
      <bottom style="dotted">
        <color rgb="FF3C281E"/>
      </bottom>
      <diagonal/>
    </border>
    <border>
      <left style="thin">
        <color indexed="64"/>
      </left>
      <right/>
      <top style="thin">
        <color rgb="FF3C281E"/>
      </top>
      <bottom style="dotted">
        <color rgb="FF3C281E"/>
      </bottom>
      <diagonal/>
    </border>
    <border>
      <left/>
      <right style="thin">
        <color indexed="64"/>
      </right>
      <top style="thin">
        <color rgb="FF3C281E"/>
      </top>
      <bottom style="dotted">
        <color rgb="FF3C281E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3"/>
      </bottom>
      <diagonal/>
    </border>
    <border>
      <left/>
      <right/>
      <top style="thin">
        <color auto="1"/>
      </top>
      <bottom style="thin">
        <color theme="3"/>
      </bottom>
      <diagonal/>
    </border>
    <border>
      <left/>
      <right style="thin">
        <color auto="1"/>
      </right>
      <top style="thin">
        <color auto="1"/>
      </top>
      <bottom style="thin">
        <color theme="3"/>
      </bottom>
      <diagonal/>
    </border>
    <border>
      <left/>
      <right/>
      <top style="thin">
        <color theme="3"/>
      </top>
      <bottom style="thin">
        <color auto="1"/>
      </bottom>
      <diagonal/>
    </border>
    <border>
      <left/>
      <right style="thin">
        <color auto="1"/>
      </right>
      <top style="thin">
        <color theme="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3"/>
      </top>
      <bottom style="thin">
        <color auto="1"/>
      </bottom>
      <diagonal/>
    </border>
    <border>
      <left style="thin">
        <color auto="1"/>
      </left>
      <right/>
      <top style="thin">
        <color theme="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3"/>
      </top>
      <bottom/>
      <diagonal/>
    </border>
    <border>
      <left/>
      <right style="thick">
        <color rgb="FF3C281E"/>
      </right>
      <top style="medium">
        <color indexed="64"/>
      </top>
      <bottom style="medium">
        <color indexed="64"/>
      </bottom>
      <diagonal/>
    </border>
    <border>
      <left style="thick">
        <color rgb="FF3C281E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3C281E"/>
      </bottom>
      <diagonal/>
    </border>
    <border>
      <left/>
      <right/>
      <top style="medium">
        <color indexed="64"/>
      </top>
      <bottom style="dotted">
        <color rgb="FF3C281E"/>
      </bottom>
      <diagonal/>
    </border>
    <border>
      <left/>
      <right style="medium">
        <color indexed="64"/>
      </right>
      <top style="medium">
        <color indexed="64"/>
      </top>
      <bottom style="dotted">
        <color rgb="FF3C281E"/>
      </bottom>
      <diagonal/>
    </border>
    <border>
      <left style="medium">
        <color indexed="64"/>
      </left>
      <right/>
      <top/>
      <bottom style="thin">
        <color rgb="FF3C281E"/>
      </bottom>
      <diagonal/>
    </border>
    <border>
      <left/>
      <right style="medium">
        <color indexed="64"/>
      </right>
      <top/>
      <bottom style="thin">
        <color rgb="FF3C281E"/>
      </bottom>
      <diagonal/>
    </border>
    <border>
      <left style="medium">
        <color indexed="64"/>
      </left>
      <right/>
      <top style="thin">
        <color rgb="FF3C281E"/>
      </top>
      <bottom/>
      <diagonal/>
    </border>
    <border>
      <left/>
      <right style="medium">
        <color indexed="64"/>
      </right>
      <top style="thin">
        <color rgb="FF3C281E"/>
      </top>
      <bottom style="thin">
        <color rgb="FF3C281E"/>
      </bottom>
      <diagonal/>
    </border>
    <border>
      <left/>
      <right style="medium">
        <color indexed="64"/>
      </right>
      <top style="thin">
        <color rgb="FF3C281E"/>
      </top>
      <bottom style="dotted">
        <color rgb="FF3C281E"/>
      </bottom>
      <diagonal/>
    </border>
    <border>
      <left/>
      <right style="medium">
        <color indexed="64"/>
      </right>
      <top style="dotted">
        <color rgb="FF3C281E"/>
      </top>
      <bottom style="thin">
        <color rgb="FF3C281E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3C281E"/>
      </right>
      <top style="thin">
        <color rgb="FF3C281E"/>
      </top>
      <bottom/>
      <diagonal/>
    </border>
    <border>
      <left style="thin">
        <color rgb="FF3C281E"/>
      </left>
      <right/>
      <top style="thin">
        <color rgb="FF3C281E"/>
      </top>
      <bottom/>
      <diagonal/>
    </border>
    <border>
      <left/>
      <right style="medium">
        <color indexed="64"/>
      </right>
      <top style="thin">
        <color rgb="FF3C281E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3C281E"/>
      </top>
      <bottom style="thin">
        <color rgb="FF3C281E"/>
      </bottom>
      <diagonal/>
    </border>
    <border>
      <left style="medium">
        <color indexed="64"/>
      </left>
      <right/>
      <top style="dotted">
        <color rgb="FF3C281E"/>
      </top>
      <bottom style="thin">
        <color rgb="FF3C281E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3C281E"/>
      </left>
      <right/>
      <top/>
      <bottom style="thin">
        <color rgb="FF3C281E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rgb="FF3C281E"/>
      </top>
      <bottom style="medium">
        <color indexed="64"/>
      </bottom>
      <diagonal/>
    </border>
    <border>
      <left/>
      <right/>
      <top style="thin">
        <color rgb="FF3C281E"/>
      </top>
      <bottom style="medium">
        <color indexed="64"/>
      </bottom>
      <diagonal/>
    </border>
    <border>
      <left/>
      <right style="medium">
        <color indexed="64"/>
      </right>
      <top style="thin">
        <color rgb="FF3C281E"/>
      </top>
      <bottom style="medium">
        <color indexed="64"/>
      </bottom>
      <diagonal/>
    </border>
    <border>
      <left/>
      <right style="thin">
        <color rgb="FF3C281E"/>
      </right>
      <top style="thin">
        <color rgb="FF3C281E"/>
      </top>
      <bottom style="medium">
        <color indexed="64"/>
      </bottom>
      <diagonal/>
    </border>
    <border>
      <left style="thin">
        <color rgb="FF3C281E"/>
      </left>
      <right/>
      <top style="thin">
        <color rgb="FF3C281E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3C281E"/>
      </bottom>
      <diagonal/>
    </border>
    <border>
      <left/>
      <right/>
      <top style="thin">
        <color indexed="64"/>
      </top>
      <bottom style="thin">
        <color rgb="FF3C281E"/>
      </bottom>
      <diagonal/>
    </border>
    <border>
      <left/>
      <right style="medium">
        <color indexed="64"/>
      </right>
      <top style="thin">
        <color indexed="64"/>
      </top>
      <bottom style="thin">
        <color rgb="FF3C281E"/>
      </bottom>
      <diagonal/>
    </border>
    <border>
      <left style="thin">
        <color indexed="64"/>
      </left>
      <right/>
      <top style="thin">
        <color rgb="FF3C281E"/>
      </top>
      <bottom style="thin">
        <color rgb="FF3C281E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3C281E"/>
      </right>
      <top/>
      <bottom style="thin">
        <color rgb="FF3C281E"/>
      </bottom>
      <diagonal/>
    </border>
    <border>
      <left style="thin">
        <color indexed="64"/>
      </left>
      <right style="thin">
        <color indexed="64"/>
      </right>
      <top style="thin">
        <color rgb="FF3C281E"/>
      </top>
      <bottom/>
      <diagonal/>
    </border>
    <border>
      <left style="medium">
        <color indexed="64"/>
      </left>
      <right/>
      <top style="thin">
        <color rgb="FF3C281E"/>
      </top>
      <bottom style="dotted">
        <color rgb="FF3C281E"/>
      </bottom>
      <diagonal/>
    </border>
    <border>
      <left style="thin">
        <color indexed="64"/>
      </left>
      <right/>
      <top style="thin">
        <color rgb="FF3C281E"/>
      </top>
      <bottom style="thin">
        <color indexed="64"/>
      </bottom>
      <diagonal/>
    </border>
    <border>
      <left/>
      <right/>
      <top style="thin">
        <color rgb="FF3C281E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3C281E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3C281E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3C281E"/>
      </left>
      <right/>
      <top style="thin">
        <color rgb="FF3C281E"/>
      </top>
      <bottom style="thin">
        <color indexed="64"/>
      </bottom>
      <diagonal/>
    </border>
    <border>
      <left/>
      <right style="medium">
        <color indexed="64"/>
      </right>
      <top style="thin">
        <color rgb="FF3C281E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0" fillId="0" borderId="0"/>
    <xf numFmtId="0" fontId="8" fillId="0" borderId="0"/>
    <xf numFmtId="0" fontId="11" fillId="0" borderId="0"/>
    <xf numFmtId="0" fontId="8" fillId="0" borderId="0"/>
  </cellStyleXfs>
  <cellXfs count="366">
    <xf numFmtId="0" fontId="0" fillId="0" borderId="0" xfId="0">
      <alignment vertical="center"/>
    </xf>
    <xf numFmtId="0" fontId="2" fillId="0" borderId="0" xfId="1" applyFont="1">
      <alignment vertical="center"/>
    </xf>
    <xf numFmtId="0" fontId="16" fillId="5" borderId="41" xfId="0" applyFont="1" applyFill="1" applyBorder="1" applyAlignment="1" applyProtection="1">
      <alignment horizontal="center" vertical="center"/>
    </xf>
    <xf numFmtId="0" fontId="15" fillId="6" borderId="45" xfId="10" applyFont="1" applyFill="1" applyBorder="1" applyAlignment="1" applyProtection="1">
      <alignment vertical="center"/>
    </xf>
    <xf numFmtId="0" fontId="15" fillId="6" borderId="42" xfId="10" applyFont="1" applyFill="1" applyBorder="1" applyAlignment="1" applyProtection="1">
      <alignment vertical="center"/>
    </xf>
    <xf numFmtId="0" fontId="15" fillId="6" borderId="42" xfId="10" applyNumberFormat="1" applyFont="1" applyFill="1" applyBorder="1" applyAlignment="1" applyProtection="1">
      <alignment horizontal="left" vertical="center"/>
    </xf>
    <xf numFmtId="6" fontId="15" fillId="6" borderId="43" xfId="10" applyNumberFormat="1" applyFont="1" applyFill="1" applyBorder="1" applyAlignment="1" applyProtection="1">
      <alignment horizontal="right" vertical="center"/>
    </xf>
    <xf numFmtId="0" fontId="17" fillId="4" borderId="44" xfId="0" applyFont="1" applyFill="1" applyBorder="1" applyProtection="1">
      <alignment vertical="center"/>
    </xf>
    <xf numFmtId="0" fontId="15" fillId="6" borderId="15" xfId="10" applyFont="1" applyFill="1" applyBorder="1" applyAlignment="1" applyProtection="1">
      <alignment vertical="center"/>
    </xf>
    <xf numFmtId="0" fontId="15" fillId="6" borderId="12" xfId="10" applyFont="1" applyFill="1" applyBorder="1" applyAlignment="1" applyProtection="1">
      <alignment vertical="center"/>
    </xf>
    <xf numFmtId="0" fontId="15" fillId="6" borderId="12" xfId="10" applyNumberFormat="1" applyFont="1" applyFill="1" applyBorder="1" applyAlignment="1" applyProtection="1">
      <alignment horizontal="left" vertical="center"/>
    </xf>
    <xf numFmtId="6" fontId="15" fillId="6" borderId="14" xfId="10" applyNumberFormat="1" applyFont="1" applyFill="1" applyBorder="1" applyAlignment="1" applyProtection="1">
      <alignment horizontal="right" vertical="center"/>
    </xf>
    <xf numFmtId="0" fontId="17" fillId="4" borderId="1" xfId="0" applyFont="1" applyFill="1" applyBorder="1" applyProtection="1">
      <alignment vertical="center"/>
    </xf>
    <xf numFmtId="0" fontId="15" fillId="6" borderId="9" xfId="10" applyFont="1" applyFill="1" applyBorder="1" applyAlignment="1" applyProtection="1">
      <alignment vertical="center"/>
    </xf>
    <xf numFmtId="6" fontId="15" fillId="6" borderId="39" xfId="10" applyNumberFormat="1" applyFont="1" applyFill="1" applyBorder="1" applyAlignment="1" applyProtection="1">
      <alignment horizontal="center" vertical="top"/>
    </xf>
    <xf numFmtId="5" fontId="15" fillId="6" borderId="40" xfId="10" applyNumberFormat="1" applyFont="1" applyFill="1" applyBorder="1" applyAlignment="1" applyProtection="1">
      <alignment horizontal="center" vertical="center"/>
    </xf>
    <xf numFmtId="5" fontId="15" fillId="6" borderId="41" xfId="10" applyNumberFormat="1" applyFont="1" applyFill="1" applyBorder="1" applyAlignment="1" applyProtection="1">
      <alignment horizontal="center" vertical="center"/>
    </xf>
    <xf numFmtId="0" fontId="12" fillId="6" borderId="3" xfId="0" applyFont="1" applyFill="1" applyBorder="1" applyProtection="1">
      <alignment vertical="center"/>
    </xf>
    <xf numFmtId="0" fontId="12" fillId="7" borderId="4" xfId="9" applyFont="1" applyFill="1" applyBorder="1" applyAlignment="1" applyProtection="1">
      <alignment horizontal="left" vertical="center"/>
    </xf>
    <xf numFmtId="0" fontId="12" fillId="7" borderId="15" xfId="9" applyFont="1" applyFill="1" applyBorder="1" applyAlignment="1" applyProtection="1">
      <alignment vertical="center" wrapText="1"/>
    </xf>
    <xf numFmtId="0" fontId="12" fillId="7" borderId="14" xfId="9" applyFont="1" applyFill="1" applyBorder="1" applyAlignment="1" applyProtection="1">
      <alignment horizontal="left" vertical="center" wrapText="1"/>
    </xf>
    <xf numFmtId="176" fontId="14" fillId="8" borderId="1" xfId="9" applyNumberFormat="1" applyFont="1" applyFill="1" applyBorder="1" applyAlignment="1" applyProtection="1">
      <alignment horizontal="right" vertical="center" wrapText="1" indent="1"/>
    </xf>
    <xf numFmtId="176" fontId="14" fillId="0" borderId="44" xfId="9" applyNumberFormat="1" applyFont="1" applyBorder="1" applyAlignment="1" applyProtection="1">
      <alignment horizontal="right" vertical="center" wrapText="1"/>
    </xf>
    <xf numFmtId="5" fontId="12" fillId="0" borderId="44" xfId="10" applyNumberFormat="1" applyFont="1" applyBorder="1" applyAlignment="1" applyProtection="1">
      <alignment horizontal="left" vertical="center"/>
    </xf>
    <xf numFmtId="0" fontId="12" fillId="6" borderId="13" xfId="0" applyFont="1" applyFill="1" applyBorder="1" applyProtection="1">
      <alignment vertical="center"/>
    </xf>
    <xf numFmtId="0" fontId="12" fillId="7" borderId="3" xfId="9" applyFont="1" applyFill="1" applyBorder="1" applyAlignment="1" applyProtection="1">
      <alignment horizontal="left" vertical="center"/>
    </xf>
    <xf numFmtId="0" fontId="12" fillId="7" borderId="4" xfId="9" applyFont="1" applyFill="1" applyBorder="1" applyAlignment="1" applyProtection="1">
      <alignment horizontal="left" vertical="center" wrapText="1"/>
    </xf>
    <xf numFmtId="0" fontId="12" fillId="7" borderId="1" xfId="9" applyFont="1" applyFill="1" applyBorder="1" applyAlignment="1" applyProtection="1">
      <alignment horizontal="left" vertical="center" wrapText="1"/>
    </xf>
    <xf numFmtId="0" fontId="12" fillId="7" borderId="3" xfId="9" applyFont="1" applyFill="1" applyBorder="1" applyAlignment="1" applyProtection="1">
      <alignment horizontal="left" vertical="center" wrapText="1"/>
    </xf>
    <xf numFmtId="0" fontId="12" fillId="7" borderId="2" xfId="9" applyFont="1" applyFill="1" applyBorder="1" applyAlignment="1" applyProtection="1">
      <alignment horizontal="left" vertical="center" wrapText="1"/>
    </xf>
    <xf numFmtId="176" fontId="14" fillId="0" borderId="1" xfId="9" applyNumberFormat="1" applyFont="1" applyBorder="1" applyAlignment="1" applyProtection="1">
      <alignment horizontal="right" vertical="center" wrapText="1"/>
    </xf>
    <xf numFmtId="5" fontId="13" fillId="0" borderId="1" xfId="10" applyNumberFormat="1" applyFont="1" applyBorder="1" applyAlignment="1" applyProtection="1">
      <alignment horizontal="left" vertical="center"/>
    </xf>
    <xf numFmtId="0" fontId="12" fillId="7" borderId="46" xfId="9" applyFont="1" applyFill="1" applyBorder="1" applyAlignment="1" applyProtection="1">
      <alignment horizontal="left" vertical="center"/>
    </xf>
    <xf numFmtId="5" fontId="12" fillId="0" borderId="1" xfId="10" applyNumberFormat="1" applyFont="1" applyBorder="1" applyAlignment="1" applyProtection="1">
      <alignment horizontal="left" vertical="center"/>
    </xf>
    <xf numFmtId="0" fontId="14" fillId="8" borderId="1" xfId="9" applyFont="1" applyFill="1" applyBorder="1" applyAlignment="1" applyProtection="1">
      <alignment horizontal="right" vertical="center" wrapText="1" indent="1"/>
    </xf>
    <xf numFmtId="0" fontId="12" fillId="7" borderId="1" xfId="9" applyFont="1" applyFill="1" applyBorder="1" applyAlignment="1" applyProtection="1">
      <alignment horizontal="left" vertical="center"/>
    </xf>
    <xf numFmtId="0" fontId="12" fillId="6" borderId="6" xfId="0" applyFont="1" applyFill="1" applyBorder="1" applyProtection="1">
      <alignment vertical="center"/>
    </xf>
    <xf numFmtId="0" fontId="12" fillId="7" borderId="2" xfId="9" applyFont="1" applyFill="1" applyBorder="1" applyAlignment="1" applyProtection="1">
      <alignment horizontal="left" vertical="center"/>
    </xf>
    <xf numFmtId="0" fontId="21" fillId="0" borderId="0" xfId="1" applyFont="1" applyAlignment="1" applyProtection="1"/>
    <xf numFmtId="0" fontId="22" fillId="0" borderId="0" xfId="1" applyFont="1" applyProtection="1">
      <alignment vertical="center"/>
    </xf>
    <xf numFmtId="0" fontId="23" fillId="0" borderId="0" xfId="1" applyFont="1" applyBorder="1" applyAlignment="1" applyProtection="1">
      <alignment vertical="center" wrapText="1"/>
    </xf>
    <xf numFmtId="0" fontId="21" fillId="0" borderId="0" xfId="1" applyFont="1" applyBorder="1" applyAlignment="1" applyProtection="1">
      <alignment vertical="center"/>
    </xf>
    <xf numFmtId="0" fontId="23" fillId="0" borderId="0" xfId="1" applyFont="1" applyBorder="1" applyAlignment="1" applyProtection="1">
      <alignment horizontal="right" vertical="center" wrapText="1"/>
    </xf>
    <xf numFmtId="0" fontId="25" fillId="2" borderId="0" xfId="1" applyFont="1" applyFill="1" applyAlignment="1" applyProtection="1">
      <alignment horizontal="centerContinuous" vertical="center"/>
    </xf>
    <xf numFmtId="0" fontId="25" fillId="2" borderId="0" xfId="1" applyFont="1" applyFill="1" applyAlignment="1" applyProtection="1">
      <alignment vertical="center"/>
    </xf>
    <xf numFmtId="0" fontId="22" fillId="2" borderId="0" xfId="1" applyFont="1" applyFill="1" applyAlignment="1" applyProtection="1">
      <alignment horizontal="centerContinuous" vertical="center"/>
    </xf>
    <xf numFmtId="0" fontId="22" fillId="2" borderId="0" xfId="1" applyFont="1" applyFill="1" applyAlignment="1" applyProtection="1">
      <alignment horizontal="center" vertical="center"/>
    </xf>
    <xf numFmtId="0" fontId="22" fillId="0" borderId="0" xfId="1" applyFont="1" applyFill="1" applyBorder="1" applyAlignment="1" applyProtection="1">
      <alignment horizontal="center" vertical="center"/>
    </xf>
    <xf numFmtId="0" fontId="22" fillId="0" borderId="0" xfId="1" applyFont="1" applyFill="1" applyBorder="1" applyAlignment="1" applyProtection="1">
      <alignment horizontal="left" vertical="center"/>
    </xf>
    <xf numFmtId="0" fontId="27" fillId="0" borderId="0" xfId="1" applyFont="1" applyFill="1" applyAlignment="1" applyProtection="1">
      <alignment horizontal="center" vertical="center"/>
    </xf>
    <xf numFmtId="0" fontId="22" fillId="0" borderId="0" xfId="1" applyFont="1" applyFill="1" applyProtection="1">
      <alignment vertical="center"/>
    </xf>
    <xf numFmtId="0" fontId="2" fillId="0" borderId="0" xfId="1" applyFont="1" applyFill="1">
      <alignment vertical="center"/>
    </xf>
    <xf numFmtId="0" fontId="21" fillId="0" borderId="0" xfId="1" applyFont="1" applyFill="1" applyBorder="1" applyAlignment="1" applyProtection="1">
      <alignment horizontal="center" vertical="center"/>
    </xf>
    <xf numFmtId="0" fontId="26" fillId="0" borderId="0" xfId="1" applyFont="1" applyFill="1" applyBorder="1" applyAlignment="1" applyProtection="1">
      <alignment horizontal="center" vertical="center"/>
    </xf>
    <xf numFmtId="0" fontId="26" fillId="0" borderId="0" xfId="1" applyFont="1" applyFill="1" applyBorder="1" applyAlignment="1" applyProtection="1">
      <alignment horizontal="center" vertical="center" wrapText="1"/>
    </xf>
    <xf numFmtId="0" fontId="29" fillId="2" borderId="0" xfId="1" applyFont="1" applyFill="1" applyProtection="1">
      <alignment vertical="center"/>
    </xf>
    <xf numFmtId="0" fontId="0" fillId="0" borderId="0" xfId="0" applyAlignment="1">
      <alignment vertical="center"/>
    </xf>
    <xf numFmtId="0" fontId="36" fillId="2" borderId="0" xfId="1" applyFont="1" applyFill="1" applyProtection="1">
      <alignment vertical="center"/>
    </xf>
    <xf numFmtId="49" fontId="24" fillId="9" borderId="82" xfId="2" applyNumberFormat="1" applyFont="1" applyFill="1" applyBorder="1" applyAlignment="1" applyProtection="1">
      <alignment vertical="center"/>
      <protection locked="0"/>
    </xf>
    <xf numFmtId="49" fontId="21" fillId="9" borderId="82" xfId="1" applyNumberFormat="1" applyFont="1" applyFill="1" applyBorder="1" applyAlignment="1" applyProtection="1">
      <alignment vertical="center"/>
      <protection locked="0"/>
    </xf>
    <xf numFmtId="49" fontId="21" fillId="9" borderId="83" xfId="1" applyNumberFormat="1" applyFont="1" applyFill="1" applyBorder="1" applyAlignment="1" applyProtection="1">
      <alignment vertical="center"/>
      <protection locked="0"/>
    </xf>
    <xf numFmtId="49" fontId="5" fillId="11" borderId="12" xfId="1" applyNumberFormat="1" applyFont="1" applyFill="1" applyBorder="1" applyAlignment="1" applyProtection="1">
      <alignment vertical="center"/>
      <protection locked="0"/>
    </xf>
    <xf numFmtId="49" fontId="5" fillId="11" borderId="1" xfId="1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Protection="1">
      <alignment vertical="center"/>
      <protection hidden="1"/>
    </xf>
    <xf numFmtId="0" fontId="40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1" applyFont="1" applyFill="1" applyProtection="1">
      <alignment vertical="center"/>
    </xf>
    <xf numFmtId="0" fontId="2" fillId="0" borderId="0" xfId="1" applyFont="1" applyProtection="1">
      <alignment vertical="center"/>
    </xf>
    <xf numFmtId="49" fontId="22" fillId="0" borderId="0" xfId="1" applyNumberFormat="1" applyFont="1" applyFill="1" applyBorder="1" applyAlignment="1" applyProtection="1">
      <alignment horizontal="left" vertical="center"/>
    </xf>
    <xf numFmtId="49" fontId="24" fillId="0" borderId="0" xfId="2" applyNumberFormat="1" applyFont="1" applyFill="1" applyBorder="1" applyAlignment="1" applyProtection="1">
      <alignment horizontal="left" vertical="center"/>
    </xf>
    <xf numFmtId="49" fontId="21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Protection="1">
      <alignment vertical="center"/>
      <protection locked="0"/>
    </xf>
    <xf numFmtId="0" fontId="22" fillId="0" borderId="17" xfId="1" applyFont="1" applyBorder="1" applyAlignment="1" applyProtection="1">
      <alignment vertical="center"/>
      <protection locked="0"/>
    </xf>
    <xf numFmtId="0" fontId="22" fillId="0" borderId="10" xfId="1" applyFont="1" applyBorder="1" applyAlignment="1" applyProtection="1">
      <alignment vertical="center"/>
      <protection locked="0"/>
    </xf>
    <xf numFmtId="0" fontId="22" fillId="0" borderId="56" xfId="1" applyFont="1" applyBorder="1" applyAlignment="1" applyProtection="1">
      <alignment vertical="center"/>
      <protection locked="0"/>
    </xf>
    <xf numFmtId="0" fontId="22" fillId="0" borderId="17" xfId="1" applyFont="1" applyFill="1" applyBorder="1" applyAlignment="1" applyProtection="1">
      <alignment vertical="center"/>
      <protection locked="0"/>
    </xf>
    <xf numFmtId="0" fontId="26" fillId="0" borderId="10" xfId="1" applyFont="1" applyFill="1" applyBorder="1" applyAlignment="1" applyProtection="1">
      <alignment horizontal="center" vertical="center"/>
      <protection locked="0"/>
    </xf>
    <xf numFmtId="0" fontId="26" fillId="0" borderId="10" xfId="1" applyFont="1" applyFill="1" applyBorder="1" applyAlignment="1" applyProtection="1">
      <alignment vertical="center"/>
      <protection locked="0"/>
    </xf>
    <xf numFmtId="0" fontId="22" fillId="0" borderId="10" xfId="1" applyFont="1" applyFill="1" applyBorder="1" applyAlignment="1" applyProtection="1">
      <alignment vertical="center"/>
      <protection locked="0"/>
    </xf>
    <xf numFmtId="0" fontId="22" fillId="0" borderId="56" xfId="1" applyFont="1" applyFill="1" applyBorder="1" applyAlignment="1" applyProtection="1">
      <alignment vertical="center"/>
      <protection locked="0"/>
    </xf>
    <xf numFmtId="0" fontId="22" fillId="0" borderId="89" xfId="1" applyFont="1" applyFill="1" applyBorder="1" applyAlignment="1" applyProtection="1">
      <alignment horizontal="left" vertical="center"/>
      <protection locked="0"/>
    </xf>
    <xf numFmtId="0" fontId="22" fillId="0" borderId="90" xfId="1" applyFont="1" applyFill="1" applyBorder="1" applyAlignment="1" applyProtection="1">
      <alignment horizontal="left" vertical="center"/>
      <protection locked="0"/>
    </xf>
    <xf numFmtId="0" fontId="22" fillId="0" borderId="8" xfId="1" applyFont="1" applyBorder="1" applyAlignment="1" applyProtection="1">
      <alignment horizontal="center" vertical="center"/>
      <protection locked="0"/>
    </xf>
    <xf numFmtId="0" fontId="22" fillId="0" borderId="8" xfId="1" applyFont="1" applyBorder="1" applyAlignment="1" applyProtection="1">
      <alignment vertical="center"/>
      <protection locked="0"/>
    </xf>
    <xf numFmtId="0" fontId="22" fillId="0" borderId="92" xfId="1" applyFont="1" applyBorder="1" applyAlignment="1" applyProtection="1">
      <alignment vertical="center"/>
      <protection locked="0"/>
    </xf>
    <xf numFmtId="0" fontId="22" fillId="0" borderId="93" xfId="1" applyFont="1" applyBorder="1" applyAlignment="1" applyProtection="1">
      <alignment vertical="center"/>
      <protection locked="0"/>
    </xf>
    <xf numFmtId="0" fontId="22" fillId="9" borderId="17" xfId="1" applyFont="1" applyFill="1" applyBorder="1" applyAlignment="1" applyProtection="1">
      <alignment horizontal="center" vertical="center"/>
      <protection locked="0"/>
    </xf>
    <xf numFmtId="0" fontId="5" fillId="11" borderId="15" xfId="1" applyFont="1" applyFill="1" applyBorder="1" applyAlignment="1" applyProtection="1">
      <alignment vertical="center"/>
      <protection locked="0"/>
    </xf>
    <xf numFmtId="0" fontId="5" fillId="11" borderId="12" xfId="1" applyFont="1" applyFill="1" applyBorder="1" applyAlignment="1" applyProtection="1">
      <alignment vertical="center"/>
      <protection locked="0"/>
    </xf>
    <xf numFmtId="0" fontId="5" fillId="11" borderId="14" xfId="1" applyFont="1" applyFill="1" applyBorder="1" applyAlignment="1" applyProtection="1">
      <alignment vertical="center"/>
      <protection locked="0"/>
    </xf>
    <xf numFmtId="0" fontId="38" fillId="11" borderId="1" xfId="1" applyFont="1" applyFill="1" applyBorder="1" applyAlignment="1" applyProtection="1">
      <alignment horizontal="center" vertical="center"/>
      <protection locked="0"/>
    </xf>
    <xf numFmtId="0" fontId="38" fillId="11" borderId="15" xfId="1" applyFont="1" applyFill="1" applyBorder="1" applyAlignment="1" applyProtection="1">
      <alignment vertical="center"/>
      <protection locked="0"/>
    </xf>
    <xf numFmtId="0" fontId="38" fillId="11" borderId="12" xfId="1" applyFont="1" applyFill="1" applyBorder="1" applyAlignment="1" applyProtection="1">
      <alignment vertical="center"/>
      <protection locked="0"/>
    </xf>
    <xf numFmtId="0" fontId="38" fillId="11" borderId="14" xfId="1" applyFont="1" applyFill="1" applyBorder="1" applyAlignment="1" applyProtection="1">
      <alignment vertical="center"/>
      <protection locked="0"/>
    </xf>
    <xf numFmtId="177" fontId="5" fillId="10" borderId="1" xfId="1" applyNumberFormat="1" applyFont="1" applyFill="1" applyBorder="1" applyAlignment="1" applyProtection="1">
      <alignment horizontal="center" vertical="center"/>
      <protection locked="0"/>
    </xf>
    <xf numFmtId="0" fontId="5" fillId="10" borderId="1" xfId="1" applyFont="1" applyFill="1" applyBorder="1" applyAlignment="1" applyProtection="1">
      <alignment horizontal="center" vertical="center"/>
      <protection locked="0"/>
    </xf>
    <xf numFmtId="0" fontId="38" fillId="11" borderId="0" xfId="1" applyFont="1" applyFill="1" applyAlignment="1" applyProtection="1">
      <alignment vertical="center"/>
      <protection locked="0"/>
    </xf>
    <xf numFmtId="0" fontId="41" fillId="11" borderId="0" xfId="1" applyFont="1" applyFill="1" applyAlignment="1" applyProtection="1">
      <alignment vertical="center"/>
      <protection locked="0"/>
    </xf>
    <xf numFmtId="177" fontId="41" fillId="11" borderId="0" xfId="1" applyNumberFormat="1" applyFont="1" applyFill="1" applyAlignment="1" applyProtection="1">
      <alignment vertical="center"/>
      <protection locked="0"/>
    </xf>
    <xf numFmtId="0" fontId="39" fillId="11" borderId="15" xfId="1" applyFont="1" applyFill="1" applyBorder="1" applyAlignment="1" applyProtection="1">
      <alignment vertical="center"/>
      <protection locked="0"/>
    </xf>
    <xf numFmtId="0" fontId="39" fillId="11" borderId="12" xfId="1" applyFont="1" applyFill="1" applyBorder="1" applyAlignment="1" applyProtection="1">
      <alignment vertical="center"/>
      <protection locked="0"/>
    </xf>
    <xf numFmtId="0" fontId="42" fillId="11" borderId="12" xfId="1" applyFont="1" applyFill="1" applyBorder="1" applyAlignment="1" applyProtection="1">
      <alignment vertical="center"/>
      <protection locked="0"/>
    </xf>
    <xf numFmtId="0" fontId="42" fillId="11" borderId="14" xfId="1" applyFont="1" applyFill="1" applyBorder="1" applyAlignment="1" applyProtection="1">
      <alignment vertical="center"/>
      <protection locked="0"/>
    </xf>
    <xf numFmtId="177" fontId="44" fillId="10" borderId="1" xfId="1" applyNumberFormat="1" applyFont="1" applyFill="1" applyBorder="1" applyAlignment="1" applyProtection="1">
      <alignment horizontal="center" vertical="center"/>
      <protection locked="0"/>
    </xf>
    <xf numFmtId="0" fontId="44" fillId="10" borderId="1" xfId="1" applyFont="1" applyFill="1" applyBorder="1" applyAlignment="1" applyProtection="1">
      <alignment horizontal="center" vertical="center"/>
      <protection locked="0"/>
    </xf>
    <xf numFmtId="0" fontId="43" fillId="0" borderId="0" xfId="1" applyFont="1" applyProtection="1">
      <alignment vertical="center"/>
      <protection locked="0"/>
    </xf>
    <xf numFmtId="0" fontId="0" fillId="0" borderId="0" xfId="0" applyProtection="1">
      <alignment vertical="center"/>
    </xf>
    <xf numFmtId="0" fontId="34" fillId="0" borderId="0" xfId="0" applyFont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35" fillId="0" borderId="5" xfId="0" applyFont="1" applyBorder="1" applyAlignment="1" applyProtection="1">
      <alignment vertical="center" wrapText="1"/>
    </xf>
    <xf numFmtId="0" fontId="22" fillId="12" borderId="0" xfId="1" applyFont="1" applyFill="1" applyProtection="1">
      <alignment vertical="center"/>
    </xf>
    <xf numFmtId="0" fontId="22" fillId="12" borderId="0" xfId="1" applyFont="1" applyFill="1" applyBorder="1" applyAlignment="1" applyProtection="1">
      <alignment horizontal="center" vertical="center"/>
    </xf>
    <xf numFmtId="0" fontId="22" fillId="12" borderId="0" xfId="1" applyFont="1" applyFill="1" applyBorder="1" applyAlignment="1" applyProtection="1">
      <alignment horizontal="left" vertical="center"/>
    </xf>
    <xf numFmtId="0" fontId="22" fillId="12" borderId="0" xfId="1" applyFont="1" applyFill="1" applyAlignment="1" applyProtection="1">
      <alignment horizontal="right"/>
    </xf>
    <xf numFmtId="0" fontId="0" fillId="0" borderId="0" xfId="0" applyProtection="1">
      <alignment vertical="center"/>
      <protection hidden="1"/>
    </xf>
    <xf numFmtId="0" fontId="0" fillId="0" borderId="0" xfId="0" applyFill="1" applyProtection="1">
      <alignment vertical="center"/>
      <protection hidden="1"/>
    </xf>
    <xf numFmtId="0" fontId="47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Border="1" applyAlignment="1" applyProtection="1">
      <alignment horizontal="left" vertical="center"/>
    </xf>
    <xf numFmtId="0" fontId="22" fillId="0" borderId="30" xfId="1" applyFont="1" applyBorder="1" applyAlignment="1" applyProtection="1">
      <alignment horizontal="center" vertical="center"/>
    </xf>
    <xf numFmtId="0" fontId="22" fillId="0" borderId="49" xfId="1" applyFont="1" applyBorder="1" applyAlignment="1" applyProtection="1">
      <alignment horizontal="center" vertical="center"/>
    </xf>
    <xf numFmtId="0" fontId="22" fillId="0" borderId="98" xfId="1" applyFont="1" applyBorder="1" applyAlignment="1" applyProtection="1">
      <alignment horizontal="center" vertical="center"/>
    </xf>
    <xf numFmtId="0" fontId="22" fillId="9" borderId="101" xfId="1" applyFont="1" applyFill="1" applyBorder="1" applyAlignment="1" applyProtection="1">
      <alignment horizontal="center" vertical="center"/>
    </xf>
    <xf numFmtId="0" fontId="32" fillId="0" borderId="89" xfId="1" applyFont="1" applyFill="1" applyBorder="1" applyAlignment="1" applyProtection="1">
      <alignment vertical="center"/>
    </xf>
    <xf numFmtId="0" fontId="32" fillId="0" borderId="88" xfId="1" applyFont="1" applyFill="1" applyBorder="1" applyAlignment="1" applyProtection="1">
      <alignment vertical="center"/>
    </xf>
    <xf numFmtId="0" fontId="32" fillId="0" borderId="37" xfId="1" applyFont="1" applyFill="1" applyBorder="1" applyAlignment="1" applyProtection="1">
      <alignment vertical="center"/>
    </xf>
    <xf numFmtId="0" fontId="22" fillId="0" borderId="91" xfId="1" applyFont="1" applyBorder="1" applyAlignment="1" applyProtection="1">
      <alignment vertical="center"/>
    </xf>
    <xf numFmtId="0" fontId="22" fillId="0" borderId="8" xfId="1" applyFont="1" applyBorder="1" applyAlignment="1" applyProtection="1">
      <alignment horizontal="center" vertical="center"/>
    </xf>
    <xf numFmtId="0" fontId="22" fillId="9" borderId="8" xfId="1" applyFont="1" applyFill="1" applyBorder="1" applyAlignment="1" applyProtection="1">
      <alignment horizontal="center" vertical="center"/>
    </xf>
    <xf numFmtId="0" fontId="22" fillId="0" borderId="64" xfId="1" applyFont="1" applyBorder="1" applyAlignment="1" applyProtection="1">
      <alignment vertical="center"/>
    </xf>
    <xf numFmtId="0" fontId="22" fillId="0" borderId="18" xfId="1" applyFont="1" applyBorder="1" applyAlignment="1" applyProtection="1">
      <alignment horizontal="center" vertical="center"/>
    </xf>
    <xf numFmtId="0" fontId="22" fillId="0" borderId="17" xfId="1" applyFont="1" applyBorder="1" applyAlignment="1" applyProtection="1">
      <alignment horizontal="center" vertical="center"/>
    </xf>
    <xf numFmtId="0" fontId="22" fillId="0" borderId="106" xfId="1" applyFont="1" applyBorder="1" applyAlignment="1" applyProtection="1">
      <alignment vertical="center"/>
    </xf>
    <xf numFmtId="49" fontId="22" fillId="9" borderId="63" xfId="2" applyNumberFormat="1" applyFont="1" applyFill="1" applyBorder="1" applyAlignment="1" applyProtection="1">
      <alignment vertical="center"/>
      <protection locked="0"/>
    </xf>
    <xf numFmtId="49" fontId="22" fillId="9" borderId="66" xfId="2" applyNumberFormat="1" applyFont="1" applyFill="1" applyBorder="1" applyAlignment="1" applyProtection="1">
      <alignment vertical="center"/>
      <protection locked="0"/>
    </xf>
    <xf numFmtId="49" fontId="22" fillId="9" borderId="66" xfId="2" applyNumberFormat="1" applyFont="1" applyFill="1" applyBorder="1" applyAlignment="1" applyProtection="1">
      <alignment horizontal="center" vertical="center"/>
      <protection locked="0"/>
    </xf>
    <xf numFmtId="49" fontId="22" fillId="9" borderId="67" xfId="2" applyNumberFormat="1" applyFont="1" applyFill="1" applyBorder="1" applyAlignment="1" applyProtection="1">
      <alignment horizontal="left" vertical="center"/>
      <protection locked="0"/>
    </xf>
    <xf numFmtId="0" fontId="22" fillId="13" borderId="31" xfId="1" applyFont="1" applyFill="1" applyBorder="1" applyAlignment="1" applyProtection="1">
      <alignment horizontal="center" vertical="center"/>
    </xf>
    <xf numFmtId="0" fontId="22" fillId="13" borderId="30" xfId="1" applyFont="1" applyFill="1" applyBorder="1" applyAlignment="1" applyProtection="1">
      <alignment horizontal="center" vertical="center"/>
    </xf>
    <xf numFmtId="0" fontId="22" fillId="13" borderId="49" xfId="1" applyFont="1" applyFill="1" applyBorder="1" applyAlignment="1" applyProtection="1">
      <alignment horizontal="center" vertical="center"/>
    </xf>
    <xf numFmtId="0" fontId="32" fillId="13" borderId="31" xfId="2" applyFont="1" applyFill="1" applyBorder="1" applyAlignment="1" applyProtection="1">
      <alignment horizontal="center" vertical="center"/>
    </xf>
    <xf numFmtId="0" fontId="32" fillId="13" borderId="30" xfId="2" applyFont="1" applyFill="1" applyBorder="1" applyAlignment="1" applyProtection="1">
      <alignment horizontal="center" vertical="center"/>
    </xf>
    <xf numFmtId="0" fontId="37" fillId="9" borderId="30" xfId="2" applyFont="1" applyFill="1" applyBorder="1" applyAlignment="1" applyProtection="1">
      <alignment horizontal="center" vertical="center"/>
      <protection locked="0"/>
    </xf>
    <xf numFmtId="0" fontId="37" fillId="9" borderId="49" xfId="2" applyFont="1" applyFill="1" applyBorder="1" applyAlignment="1" applyProtection="1">
      <alignment horizontal="center" vertical="center"/>
      <protection locked="0"/>
    </xf>
    <xf numFmtId="49" fontId="22" fillId="9" borderId="11" xfId="1" applyNumberFormat="1" applyFont="1" applyFill="1" applyBorder="1" applyAlignment="1" applyProtection="1">
      <alignment horizontal="left" vertical="center"/>
      <protection locked="0"/>
    </xf>
    <xf numFmtId="49" fontId="22" fillId="9" borderId="10" xfId="1" applyNumberFormat="1" applyFont="1" applyFill="1" applyBorder="1" applyAlignment="1" applyProtection="1">
      <alignment horizontal="left" vertical="center"/>
      <protection locked="0"/>
    </xf>
    <xf numFmtId="49" fontId="22" fillId="9" borderId="56" xfId="1" applyNumberFormat="1" applyFont="1" applyFill="1" applyBorder="1" applyAlignment="1" applyProtection="1">
      <alignment horizontal="left" vertical="center"/>
      <protection locked="0"/>
    </xf>
    <xf numFmtId="0" fontId="26" fillId="0" borderId="64" xfId="1" applyFont="1" applyBorder="1" applyAlignment="1" applyProtection="1">
      <alignment horizontal="center" vertical="center"/>
    </xf>
    <xf numFmtId="0" fontId="26" fillId="0" borderId="10" xfId="1" applyFont="1" applyBorder="1" applyAlignment="1" applyProtection="1">
      <alignment horizontal="center" vertical="center"/>
    </xf>
    <xf numFmtId="0" fontId="26" fillId="0" borderId="16" xfId="1" applyFont="1" applyBorder="1" applyAlignment="1" applyProtection="1">
      <alignment horizontal="center" vertical="center"/>
    </xf>
    <xf numFmtId="49" fontId="5" fillId="10" borderId="15" xfId="1" applyNumberFormat="1" applyFont="1" applyFill="1" applyBorder="1" applyAlignment="1" applyProtection="1">
      <alignment horizontal="center" vertical="center"/>
      <protection locked="0"/>
    </xf>
    <xf numFmtId="49" fontId="5" fillId="10" borderId="12" xfId="1" applyNumberFormat="1" applyFont="1" applyFill="1" applyBorder="1" applyAlignment="1" applyProtection="1">
      <alignment horizontal="center" vertical="center"/>
      <protection locked="0"/>
    </xf>
    <xf numFmtId="49" fontId="5" fillId="10" borderId="14" xfId="1" applyNumberFormat="1" applyFont="1" applyFill="1" applyBorder="1" applyAlignment="1" applyProtection="1">
      <alignment horizontal="center" vertical="center"/>
      <protection locked="0"/>
    </xf>
    <xf numFmtId="0" fontId="26" fillId="0" borderId="65" xfId="1" applyFont="1" applyBorder="1" applyAlignment="1" applyProtection="1">
      <alignment horizontal="center" vertical="center"/>
    </xf>
    <xf numFmtId="0" fontId="26" fillId="0" borderId="19" xfId="1" applyFont="1" applyBorder="1" applyAlignment="1" applyProtection="1">
      <alignment horizontal="center" vertical="center"/>
    </xf>
    <xf numFmtId="0" fontId="26" fillId="0" borderId="23" xfId="1" applyFont="1" applyBorder="1" applyAlignment="1" applyProtection="1">
      <alignment horizontal="center" vertical="center"/>
    </xf>
    <xf numFmtId="49" fontId="22" fillId="9" borderId="22" xfId="1" applyNumberFormat="1" applyFont="1" applyFill="1" applyBorder="1" applyAlignment="1" applyProtection="1">
      <alignment horizontal="left" vertical="center"/>
      <protection locked="0"/>
    </xf>
    <xf numFmtId="49" fontId="22" fillId="9" borderId="19" xfId="1" applyNumberFormat="1" applyFont="1" applyFill="1" applyBorder="1" applyAlignment="1" applyProtection="1">
      <alignment horizontal="left" vertical="center"/>
      <protection locked="0"/>
    </xf>
    <xf numFmtId="49" fontId="22" fillId="9" borderId="21" xfId="1" applyNumberFormat="1" applyFont="1" applyFill="1" applyBorder="1" applyAlignment="1" applyProtection="1">
      <alignment horizontal="left" vertical="center"/>
      <protection locked="0"/>
    </xf>
    <xf numFmtId="0" fontId="26" fillId="0" borderId="20" xfId="1" applyFont="1" applyBorder="1" applyAlignment="1" applyProtection="1">
      <alignment horizontal="center" vertical="center"/>
    </xf>
    <xf numFmtId="0" fontId="26" fillId="0" borderId="21" xfId="1" applyFont="1" applyBorder="1" applyAlignment="1" applyProtection="1">
      <alignment horizontal="center" vertical="center"/>
    </xf>
    <xf numFmtId="49" fontId="22" fillId="9" borderId="50" xfId="1" applyNumberFormat="1" applyFont="1" applyFill="1" applyBorder="1" applyAlignment="1" applyProtection="1">
      <alignment horizontal="left" vertical="center"/>
      <protection locked="0"/>
    </xf>
    <xf numFmtId="49" fontId="22" fillId="9" borderId="51" xfId="1" applyNumberFormat="1" applyFont="1" applyFill="1" applyBorder="1" applyAlignment="1" applyProtection="1">
      <alignment horizontal="left" vertical="center"/>
      <protection locked="0"/>
    </xf>
    <xf numFmtId="49" fontId="22" fillId="9" borderId="52" xfId="1" applyNumberFormat="1" applyFont="1" applyFill="1" applyBorder="1" applyAlignment="1" applyProtection="1">
      <alignment horizontal="left" vertical="center"/>
      <protection locked="0"/>
    </xf>
    <xf numFmtId="0" fontId="22" fillId="13" borderId="53" xfId="1" applyFont="1" applyFill="1" applyBorder="1" applyAlignment="1" applyProtection="1">
      <alignment horizontal="center" vertical="center"/>
    </xf>
    <xf numFmtId="0" fontId="22" fillId="13" borderId="24" xfId="1" applyFont="1" applyFill="1" applyBorder="1" applyAlignment="1" applyProtection="1">
      <alignment horizontal="center" vertical="center"/>
    </xf>
    <xf numFmtId="0" fontId="22" fillId="13" borderId="54" xfId="1" applyFont="1" applyFill="1" applyBorder="1" applyAlignment="1" applyProtection="1">
      <alignment horizontal="center" vertical="center"/>
    </xf>
    <xf numFmtId="49" fontId="22" fillId="9" borderId="53" xfId="1" applyNumberFormat="1" applyFont="1" applyFill="1" applyBorder="1" applyAlignment="1" applyProtection="1">
      <alignment horizontal="left" vertical="center"/>
      <protection locked="0"/>
    </xf>
    <xf numFmtId="49" fontId="22" fillId="9" borderId="24" xfId="1" applyNumberFormat="1" applyFont="1" applyFill="1" applyBorder="1" applyAlignment="1" applyProtection="1">
      <alignment horizontal="left" vertical="center"/>
      <protection locked="0"/>
    </xf>
    <xf numFmtId="49" fontId="22" fillId="9" borderId="54" xfId="1" applyNumberFormat="1" applyFont="1" applyFill="1" applyBorder="1" applyAlignment="1" applyProtection="1">
      <alignment horizontal="left" vertical="center"/>
      <protection locked="0"/>
    </xf>
    <xf numFmtId="0" fontId="22" fillId="13" borderId="55" xfId="1" applyFont="1" applyFill="1" applyBorder="1" applyAlignment="1" applyProtection="1">
      <alignment horizontal="center" vertical="center"/>
    </xf>
    <xf numFmtId="0" fontId="22" fillId="13" borderId="17" xfId="1" applyFont="1" applyFill="1" applyBorder="1" applyAlignment="1" applyProtection="1">
      <alignment horizontal="center" vertical="center"/>
    </xf>
    <xf numFmtId="0" fontId="22" fillId="13" borderId="62" xfId="1" applyFont="1" applyFill="1" applyBorder="1" applyAlignment="1" applyProtection="1">
      <alignment horizontal="center" vertical="center"/>
    </xf>
    <xf numFmtId="0" fontId="22" fillId="13" borderId="35" xfId="1" applyFont="1" applyFill="1" applyBorder="1" applyAlignment="1" applyProtection="1">
      <alignment horizontal="center" vertical="center"/>
    </xf>
    <xf numFmtId="0" fontId="22" fillId="13" borderId="0" xfId="1" applyFont="1" applyFill="1" applyBorder="1" applyAlignment="1" applyProtection="1">
      <alignment horizontal="center" vertical="center"/>
    </xf>
    <xf numFmtId="0" fontId="22" fillId="13" borderId="32" xfId="1" applyFont="1" applyFill="1" applyBorder="1" applyAlignment="1" applyProtection="1">
      <alignment horizontal="center" vertical="center"/>
    </xf>
    <xf numFmtId="49" fontId="22" fillId="9" borderId="17" xfId="1" applyNumberFormat="1" applyFont="1" applyFill="1" applyBorder="1" applyAlignment="1" applyProtection="1">
      <alignment horizontal="center" vertical="center"/>
      <protection locked="0"/>
    </xf>
    <xf numFmtId="49" fontId="22" fillId="9" borderId="10" xfId="1" applyNumberFormat="1" applyFont="1" applyFill="1" applyBorder="1" applyAlignment="1" applyProtection="1">
      <alignment horizontal="center" vertical="center"/>
      <protection locked="0"/>
    </xf>
    <xf numFmtId="49" fontId="22" fillId="9" borderId="15" xfId="1" applyNumberFormat="1" applyFont="1" applyFill="1" applyBorder="1" applyAlignment="1" applyProtection="1">
      <alignment horizontal="left" vertical="center"/>
      <protection locked="0"/>
    </xf>
    <xf numFmtId="49" fontId="22" fillId="9" borderId="12" xfId="1" applyNumberFormat="1" applyFont="1" applyFill="1" applyBorder="1" applyAlignment="1" applyProtection="1">
      <alignment horizontal="left" vertical="center"/>
      <protection locked="0"/>
    </xf>
    <xf numFmtId="49" fontId="22" fillId="9" borderId="14" xfId="1" applyNumberFormat="1" applyFont="1" applyFill="1" applyBorder="1" applyAlignment="1" applyProtection="1">
      <alignment horizontal="left" vertical="center"/>
      <protection locked="0"/>
    </xf>
    <xf numFmtId="49" fontId="22" fillId="9" borderId="70" xfId="1" applyNumberFormat="1" applyFont="1" applyFill="1" applyBorder="1" applyAlignment="1" applyProtection="1">
      <alignment horizontal="left" vertical="center"/>
      <protection locked="0"/>
    </xf>
    <xf numFmtId="0" fontId="22" fillId="13" borderId="50" xfId="1" applyFont="1" applyFill="1" applyBorder="1" applyAlignment="1" applyProtection="1">
      <alignment horizontal="center" vertical="center"/>
    </xf>
    <xf numFmtId="0" fontId="22" fillId="13" borderId="51" xfId="1" applyFont="1" applyFill="1" applyBorder="1" applyAlignment="1" applyProtection="1">
      <alignment horizontal="center" vertical="center"/>
    </xf>
    <xf numFmtId="0" fontId="22" fillId="13" borderId="52" xfId="1" applyFont="1" applyFill="1" applyBorder="1" applyAlignment="1" applyProtection="1">
      <alignment horizontal="center" vertical="center"/>
    </xf>
    <xf numFmtId="0" fontId="26" fillId="0" borderId="81" xfId="1" applyFont="1" applyBorder="1" applyAlignment="1" applyProtection="1">
      <alignment horizontal="center" vertical="center"/>
    </xf>
    <xf numFmtId="0" fontId="26" fillId="0" borderId="82" xfId="1" applyFont="1" applyBorder="1" applyAlignment="1" applyProtection="1">
      <alignment horizontal="center" vertical="center"/>
    </xf>
    <xf numFmtId="0" fontId="26" fillId="0" borderId="84" xfId="1" applyFont="1" applyBorder="1" applyAlignment="1" applyProtection="1">
      <alignment horizontal="center" vertical="center"/>
    </xf>
    <xf numFmtId="49" fontId="22" fillId="9" borderId="85" xfId="1" applyNumberFormat="1" applyFont="1" applyFill="1" applyBorder="1" applyAlignment="1" applyProtection="1">
      <alignment horizontal="left" vertical="center"/>
      <protection locked="0"/>
    </xf>
    <xf numFmtId="49" fontId="22" fillId="9" borderId="82" xfId="1" applyNumberFormat="1" applyFont="1" applyFill="1" applyBorder="1" applyAlignment="1" applyProtection="1">
      <alignment horizontal="left" vertical="center"/>
      <protection locked="0"/>
    </xf>
    <xf numFmtId="0" fontId="26" fillId="0" borderId="63" xfId="1" applyFont="1" applyFill="1" applyBorder="1" applyAlignment="1" applyProtection="1">
      <alignment horizontal="center" vertical="center" wrapText="1"/>
    </xf>
    <xf numFmtId="0" fontId="26" fillId="0" borderId="59" xfId="1" applyFont="1" applyFill="1" applyBorder="1" applyAlignment="1" applyProtection="1">
      <alignment horizontal="center" vertical="center" wrapText="1"/>
    </xf>
    <xf numFmtId="0" fontId="22" fillId="13" borderId="68" xfId="1" applyFont="1" applyFill="1" applyBorder="1" applyAlignment="1" applyProtection="1">
      <alignment horizontal="center" vertical="center"/>
    </xf>
    <xf numFmtId="0" fontId="22" fillId="13" borderId="69" xfId="1" applyFont="1" applyFill="1" applyBorder="1" applyAlignment="1" applyProtection="1">
      <alignment horizontal="center" vertical="center"/>
    </xf>
    <xf numFmtId="0" fontId="22" fillId="13" borderId="86" xfId="1" applyFont="1" applyFill="1" applyBorder="1" applyAlignment="1" applyProtection="1">
      <alignment horizontal="center" vertical="center"/>
    </xf>
    <xf numFmtId="0" fontId="22" fillId="13" borderId="76" xfId="1" applyFont="1" applyFill="1" applyBorder="1" applyAlignment="1" applyProtection="1">
      <alignment horizontal="center" vertical="center"/>
    </xf>
    <xf numFmtId="0" fontId="22" fillId="13" borderId="77" xfId="1" applyFont="1" applyFill="1" applyBorder="1" applyAlignment="1" applyProtection="1">
      <alignment horizontal="center" vertical="center"/>
    </xf>
    <xf numFmtId="0" fontId="22" fillId="13" borderId="87" xfId="1" applyFont="1" applyFill="1" applyBorder="1" applyAlignment="1" applyProtection="1">
      <alignment horizontal="center" vertical="center"/>
    </xf>
    <xf numFmtId="0" fontId="32" fillId="9" borderId="36" xfId="1" applyFont="1" applyFill="1" applyBorder="1" applyAlignment="1" applyProtection="1">
      <alignment horizontal="center" vertical="center"/>
      <protection locked="0"/>
    </xf>
    <xf numFmtId="0" fontId="32" fillId="9" borderId="89" xfId="1" applyFont="1" applyFill="1" applyBorder="1" applyAlignment="1" applyProtection="1">
      <alignment horizontal="center" vertical="center"/>
      <protection locked="0"/>
    </xf>
    <xf numFmtId="49" fontId="22" fillId="9" borderId="94" xfId="1" applyNumberFormat="1" applyFont="1" applyFill="1" applyBorder="1" applyAlignment="1" applyProtection="1">
      <alignment horizontal="center" vertical="center"/>
      <protection locked="0"/>
    </xf>
    <xf numFmtId="49" fontId="22" fillId="9" borderId="56" xfId="1" applyNumberFormat="1" applyFont="1" applyFill="1" applyBorder="1" applyAlignment="1" applyProtection="1">
      <alignment horizontal="center" vertical="center"/>
      <protection locked="0"/>
    </xf>
    <xf numFmtId="49" fontId="22" fillId="9" borderId="8" xfId="1" applyNumberFormat="1" applyFont="1" applyFill="1" applyBorder="1" applyAlignment="1" applyProtection="1">
      <alignment horizontal="center" vertical="center"/>
      <protection locked="0"/>
    </xf>
    <xf numFmtId="49" fontId="22" fillId="9" borderId="92" xfId="1" applyNumberFormat="1" applyFont="1" applyFill="1" applyBorder="1" applyAlignment="1" applyProtection="1">
      <alignment horizontal="center" vertical="center"/>
      <protection locked="0"/>
    </xf>
    <xf numFmtId="0" fontId="23" fillId="0" borderId="0" xfId="1" applyFont="1" applyBorder="1" applyAlignment="1" applyProtection="1">
      <alignment horizontal="right" vertical="center" shrinkToFit="1"/>
      <protection locked="0"/>
    </xf>
    <xf numFmtId="49" fontId="22" fillId="9" borderId="28" xfId="1" applyNumberFormat="1" applyFont="1" applyFill="1" applyBorder="1" applyAlignment="1" applyProtection="1">
      <alignment horizontal="left" vertical="center"/>
      <protection locked="0"/>
    </xf>
    <xf numFmtId="49" fontId="22" fillId="9" borderId="25" xfId="1" applyNumberFormat="1" applyFont="1" applyFill="1" applyBorder="1" applyAlignment="1" applyProtection="1">
      <alignment horizontal="left" vertical="center"/>
      <protection locked="0"/>
    </xf>
    <xf numFmtId="49" fontId="22" fillId="9" borderId="27" xfId="1" applyNumberFormat="1" applyFont="1" applyFill="1" applyBorder="1" applyAlignment="1" applyProtection="1">
      <alignment horizontal="left" vertical="center"/>
      <protection locked="0"/>
    </xf>
    <xf numFmtId="0" fontId="26" fillId="0" borderId="26" xfId="1" applyFont="1" applyBorder="1" applyAlignment="1" applyProtection="1">
      <alignment horizontal="center" vertical="center"/>
    </xf>
    <xf numFmtId="0" fontId="26" fillId="0" borderId="27" xfId="1" applyFont="1" applyBorder="1" applyAlignment="1" applyProtection="1">
      <alignment horizontal="center" vertical="center"/>
    </xf>
    <xf numFmtId="49" fontId="22" fillId="9" borderId="15" xfId="1" applyNumberFormat="1" applyFont="1" applyFill="1" applyBorder="1" applyAlignment="1" applyProtection="1">
      <alignment horizontal="left" vertical="top"/>
      <protection locked="0"/>
    </xf>
    <xf numFmtId="49" fontId="22" fillId="9" borderId="12" xfId="1" applyNumberFormat="1" applyFont="1" applyFill="1" applyBorder="1" applyAlignment="1" applyProtection="1">
      <alignment horizontal="left" vertical="top"/>
      <protection locked="0"/>
    </xf>
    <xf numFmtId="49" fontId="22" fillId="9" borderId="14" xfId="1" applyNumberFormat="1" applyFont="1" applyFill="1" applyBorder="1" applyAlignment="1" applyProtection="1">
      <alignment horizontal="left" vertical="top"/>
      <protection locked="0"/>
    </xf>
    <xf numFmtId="0" fontId="22" fillId="13" borderId="81" xfId="1" applyFont="1" applyFill="1" applyBorder="1" applyAlignment="1" applyProtection="1">
      <alignment horizontal="center" vertical="center"/>
    </xf>
    <xf numFmtId="0" fontId="21" fillId="13" borderId="82" xfId="1" applyFont="1" applyFill="1" applyBorder="1" applyAlignment="1" applyProtection="1">
      <alignment horizontal="center" vertical="center"/>
    </xf>
    <xf numFmtId="0" fontId="21" fillId="13" borderId="83" xfId="1" applyFont="1" applyFill="1" applyBorder="1" applyAlignment="1" applyProtection="1">
      <alignment horizontal="center" vertical="center"/>
    </xf>
    <xf numFmtId="0" fontId="26" fillId="0" borderId="85" xfId="1" applyFont="1" applyBorder="1" applyAlignment="1" applyProtection="1">
      <alignment horizontal="center" vertical="center" wrapText="1"/>
    </xf>
    <xf numFmtId="49" fontId="24" fillId="9" borderId="85" xfId="2" applyNumberFormat="1" applyFont="1" applyFill="1" applyBorder="1" applyAlignment="1" applyProtection="1">
      <alignment horizontal="left" vertical="center"/>
      <protection locked="0"/>
    </xf>
    <xf numFmtId="49" fontId="21" fillId="9" borderId="82" xfId="1" applyNumberFormat="1" applyFont="1" applyFill="1" applyBorder="1" applyAlignment="1" applyProtection="1">
      <alignment horizontal="left" vertical="center"/>
      <protection locked="0"/>
    </xf>
    <xf numFmtId="49" fontId="21" fillId="9" borderId="83" xfId="1" applyNumberFormat="1" applyFont="1" applyFill="1" applyBorder="1" applyAlignment="1" applyProtection="1">
      <alignment horizontal="left" vertical="center"/>
      <protection locked="0"/>
    </xf>
    <xf numFmtId="49" fontId="22" fillId="9" borderId="84" xfId="1" applyNumberFormat="1" applyFont="1" applyFill="1" applyBorder="1" applyAlignment="1" applyProtection="1">
      <alignment horizontal="left" vertical="center"/>
      <protection locked="0"/>
    </xf>
    <xf numFmtId="0" fontId="38" fillId="11" borderId="1" xfId="1" applyFont="1" applyFill="1" applyBorder="1" applyAlignment="1" applyProtection="1">
      <alignment horizontal="center" vertical="center"/>
      <protection locked="0"/>
    </xf>
    <xf numFmtId="0" fontId="5" fillId="10" borderId="1" xfId="1" applyFont="1" applyFill="1" applyBorder="1" applyAlignment="1" applyProtection="1">
      <alignment horizontal="center" vertical="center" shrinkToFit="1"/>
      <protection locked="0"/>
    </xf>
    <xf numFmtId="0" fontId="44" fillId="10" borderId="1" xfId="1" applyFont="1" applyFill="1" applyBorder="1" applyAlignment="1" applyProtection="1">
      <alignment horizontal="center" vertical="center" shrinkToFit="1"/>
      <protection locked="0"/>
    </xf>
    <xf numFmtId="0" fontId="26" fillId="0" borderId="99" xfId="1" applyFont="1" applyBorder="1" applyAlignment="1" applyProtection="1">
      <alignment horizontal="center" vertical="center"/>
    </xf>
    <xf numFmtId="0" fontId="26" fillId="0" borderId="25" xfId="1" applyFont="1" applyBorder="1" applyAlignment="1" applyProtection="1">
      <alignment horizontal="center" vertical="center"/>
    </xf>
    <xf numFmtId="0" fontId="26" fillId="0" borderId="29" xfId="1" applyFont="1" applyBorder="1" applyAlignment="1" applyProtection="1">
      <alignment horizontal="center" vertical="center"/>
    </xf>
    <xf numFmtId="49" fontId="22" fillId="9" borderId="26" xfId="1" applyNumberFormat="1" applyFont="1" applyFill="1" applyBorder="1" applyAlignment="1" applyProtection="1">
      <alignment horizontal="left" vertical="center"/>
      <protection locked="0"/>
    </xf>
    <xf numFmtId="49" fontId="22" fillId="9" borderId="57" xfId="1" applyNumberFormat="1" applyFont="1" applyFill="1" applyBorder="1" applyAlignment="1" applyProtection="1">
      <alignment horizontal="left" vertical="center"/>
      <protection locked="0"/>
    </xf>
    <xf numFmtId="49" fontId="22" fillId="9" borderId="20" xfId="1" applyNumberFormat="1" applyFont="1" applyFill="1" applyBorder="1" applyAlignment="1" applyProtection="1">
      <alignment horizontal="left" vertical="center"/>
      <protection locked="0"/>
    </xf>
    <xf numFmtId="49" fontId="22" fillId="9" borderId="58" xfId="1" applyNumberFormat="1" applyFont="1" applyFill="1" applyBorder="1" applyAlignment="1" applyProtection="1">
      <alignment horizontal="left" vertical="center"/>
      <protection locked="0"/>
    </xf>
    <xf numFmtId="0" fontId="46" fillId="0" borderId="0" xfId="2" applyFont="1" applyFill="1" applyBorder="1" applyAlignment="1" applyProtection="1">
      <alignment vertical="center"/>
    </xf>
    <xf numFmtId="0" fontId="18" fillId="0" borderId="0" xfId="1" applyFont="1" applyFill="1" applyBorder="1" applyAlignment="1" applyProtection="1">
      <alignment vertical="center"/>
    </xf>
    <xf numFmtId="0" fontId="18" fillId="0" borderId="0" xfId="1" applyFont="1" applyFill="1" applyBorder="1" applyAlignment="1" applyProtection="1">
      <alignment horizontal="center" vertical="center"/>
    </xf>
    <xf numFmtId="0" fontId="38" fillId="11" borderId="2" xfId="1" applyFont="1" applyFill="1" applyBorder="1" applyAlignment="1" applyProtection="1">
      <alignment horizontal="center" vertical="center"/>
      <protection locked="0"/>
    </xf>
    <xf numFmtId="0" fontId="22" fillId="13" borderId="47" xfId="1" applyFont="1" applyFill="1" applyBorder="1" applyAlignment="1" applyProtection="1">
      <alignment horizontal="center" vertical="center"/>
    </xf>
    <xf numFmtId="49" fontId="22" fillId="9" borderId="48" xfId="1" applyNumberFormat="1" applyFont="1" applyFill="1" applyBorder="1" applyAlignment="1" applyProtection="1">
      <alignment horizontal="right" vertical="center"/>
      <protection locked="0"/>
    </xf>
    <xf numFmtId="49" fontId="21" fillId="9" borderId="30" xfId="1" applyNumberFormat="1" applyFont="1" applyFill="1" applyBorder="1" applyAlignment="1" applyProtection="1">
      <alignment horizontal="right" vertical="center"/>
      <protection locked="0"/>
    </xf>
    <xf numFmtId="49" fontId="22" fillId="9" borderId="30" xfId="1" applyNumberFormat="1" applyFont="1" applyFill="1" applyBorder="1" applyAlignment="1" applyProtection="1">
      <alignment horizontal="right" vertical="center"/>
      <protection locked="0"/>
    </xf>
    <xf numFmtId="0" fontId="26" fillId="0" borderId="107" xfId="1" applyFont="1" applyBorder="1" applyAlignment="1" applyProtection="1">
      <alignment horizontal="center" vertical="center"/>
    </xf>
    <xf numFmtId="0" fontId="26" fillId="0" borderId="3" xfId="1" applyFont="1" applyBorder="1" applyAlignment="1" applyProtection="1">
      <alignment horizontal="center" vertical="center"/>
    </xf>
    <xf numFmtId="49" fontId="22" fillId="9" borderId="102" xfId="1" applyNumberFormat="1" applyFont="1" applyFill="1" applyBorder="1" applyAlignment="1" applyProtection="1">
      <alignment horizontal="left" vertical="center"/>
      <protection locked="0"/>
    </xf>
    <xf numFmtId="49" fontId="22" fillId="9" borderId="92" xfId="1" applyNumberFormat="1" applyFont="1" applyFill="1" applyBorder="1" applyAlignment="1" applyProtection="1">
      <alignment horizontal="left" vertical="center"/>
      <protection locked="0"/>
    </xf>
    <xf numFmtId="0" fontId="26" fillId="0" borderId="53" xfId="1" applyFont="1" applyBorder="1" applyAlignment="1" applyProtection="1">
      <alignment horizontal="center" vertical="center"/>
    </xf>
    <xf numFmtId="0" fontId="26" fillId="0" borderId="24" xfId="1" applyFont="1" applyBorder="1" applyAlignment="1" applyProtection="1">
      <alignment horizontal="center" vertical="center"/>
    </xf>
    <xf numFmtId="0" fontId="26" fillId="0" borderId="97" xfId="1" applyFont="1" applyBorder="1" applyAlignment="1" applyProtection="1">
      <alignment horizontal="center" vertical="center"/>
    </xf>
    <xf numFmtId="49" fontId="22" fillId="9" borderId="100" xfId="1" applyNumberFormat="1" applyFont="1" applyFill="1" applyBorder="1" applyAlignment="1" applyProtection="1">
      <alignment horizontal="center" vertical="center"/>
      <protection locked="0"/>
    </xf>
    <xf numFmtId="49" fontId="22" fillId="9" borderId="101" xfId="1" applyNumberFormat="1" applyFont="1" applyFill="1" applyBorder="1" applyAlignment="1" applyProtection="1">
      <alignment horizontal="center" vertical="center"/>
      <protection locked="0"/>
    </xf>
    <xf numFmtId="0" fontId="22" fillId="13" borderId="1" xfId="1" applyFont="1" applyFill="1" applyBorder="1" applyAlignment="1" applyProtection="1">
      <alignment horizontal="center" vertical="center"/>
    </xf>
    <xf numFmtId="0" fontId="22" fillId="9" borderId="33" xfId="1" applyFont="1" applyFill="1" applyBorder="1" applyAlignment="1" applyProtection="1">
      <alignment horizontal="center" vertical="center"/>
      <protection locked="0"/>
    </xf>
    <xf numFmtId="0" fontId="22" fillId="9" borderId="1" xfId="1" applyFont="1" applyFill="1" applyBorder="1" applyAlignment="1" applyProtection="1">
      <alignment horizontal="center" vertical="center"/>
      <protection locked="0"/>
    </xf>
    <xf numFmtId="0" fontId="22" fillId="13" borderId="33" xfId="1" applyFont="1" applyFill="1" applyBorder="1" applyAlignment="1" applyProtection="1">
      <alignment horizontal="center" vertical="center"/>
    </xf>
    <xf numFmtId="0" fontId="22" fillId="13" borderId="103" xfId="1" applyFont="1" applyFill="1" applyBorder="1" applyAlignment="1" applyProtection="1">
      <alignment horizontal="center" vertical="center"/>
    </xf>
    <xf numFmtId="0" fontId="19" fillId="2" borderId="0" xfId="1" applyFont="1" applyFill="1" applyAlignment="1" applyProtection="1">
      <alignment horizontal="center" vertical="center"/>
    </xf>
    <xf numFmtId="0" fontId="26" fillId="0" borderId="55" xfId="1" applyFont="1" applyBorder="1" applyAlignment="1" applyProtection="1">
      <alignment horizontal="center" vertical="center"/>
    </xf>
    <xf numFmtId="0" fontId="26" fillId="0" borderId="17" xfId="1" applyFont="1" applyBorder="1" applyAlignment="1" applyProtection="1">
      <alignment horizontal="center" vertical="center"/>
    </xf>
    <xf numFmtId="0" fontId="26" fillId="0" borderId="60" xfId="1" applyFont="1" applyBorder="1" applyAlignment="1" applyProtection="1">
      <alignment horizontal="center" vertical="center"/>
    </xf>
    <xf numFmtId="49" fontId="22" fillId="9" borderId="61" xfId="1" applyNumberFormat="1" applyFont="1" applyFill="1" applyBorder="1" applyAlignment="1" applyProtection="1">
      <alignment horizontal="left" vertical="center"/>
      <protection locked="0"/>
    </xf>
    <xf numFmtId="49" fontId="22" fillId="9" borderId="17" xfId="1" applyNumberFormat="1" applyFont="1" applyFill="1" applyBorder="1" applyAlignment="1" applyProtection="1">
      <alignment horizontal="left" vertical="center"/>
      <protection locked="0"/>
    </xf>
    <xf numFmtId="49" fontId="22" fillId="9" borderId="60" xfId="1" applyNumberFormat="1" applyFont="1" applyFill="1" applyBorder="1" applyAlignment="1" applyProtection="1">
      <alignment horizontal="left" vertical="center"/>
      <protection locked="0"/>
    </xf>
    <xf numFmtId="0" fontId="21" fillId="13" borderId="17" xfId="1" applyFont="1" applyFill="1" applyBorder="1" applyAlignment="1" applyProtection="1">
      <alignment horizontal="center" vertical="center"/>
    </xf>
    <xf numFmtId="0" fontId="21" fillId="13" borderId="62" xfId="1" applyFont="1" applyFill="1" applyBorder="1" applyAlignment="1" applyProtection="1">
      <alignment horizontal="center" vertical="center"/>
    </xf>
    <xf numFmtId="0" fontId="26" fillId="0" borderId="61" xfId="1" applyFont="1" applyBorder="1" applyAlignment="1" applyProtection="1">
      <alignment horizontal="center" vertical="center" wrapText="1"/>
    </xf>
    <xf numFmtId="49" fontId="48" fillId="9" borderId="113" xfId="2" applyNumberFormat="1" applyFont="1" applyFill="1" applyBorder="1" applyAlignment="1" applyProtection="1">
      <alignment horizontal="left" vertical="center"/>
      <protection locked="0"/>
    </xf>
    <xf numFmtId="49" fontId="48" fillId="9" borderId="101" xfId="2" applyNumberFormat="1" applyFont="1" applyFill="1" applyBorder="1" applyAlignment="1" applyProtection="1">
      <alignment horizontal="left" vertical="center"/>
      <protection locked="0"/>
    </xf>
    <xf numFmtId="49" fontId="48" fillId="9" borderId="114" xfId="2" applyNumberFormat="1" applyFont="1" applyFill="1" applyBorder="1" applyAlignment="1" applyProtection="1">
      <alignment horizontal="left" vertical="center"/>
      <protection locked="0"/>
    </xf>
    <xf numFmtId="0" fontId="18" fillId="2" borderId="0" xfId="1" applyFont="1" applyFill="1" applyAlignment="1" applyProtection="1">
      <alignment vertical="center" wrapText="1"/>
    </xf>
    <xf numFmtId="0" fontId="28" fillId="2" borderId="0" xfId="1" applyFont="1" applyFill="1" applyAlignment="1" applyProtection="1">
      <alignment vertical="center"/>
    </xf>
    <xf numFmtId="0" fontId="27" fillId="12" borderId="0" xfId="1" applyFont="1" applyFill="1" applyAlignment="1" applyProtection="1">
      <alignment horizontal="center" vertical="center"/>
    </xf>
    <xf numFmtId="0" fontId="29" fillId="0" borderId="0" xfId="1" applyFont="1" applyFill="1" applyBorder="1" applyAlignment="1" applyProtection="1">
      <alignment horizontal="left" vertical="center"/>
    </xf>
    <xf numFmtId="0" fontId="30" fillId="13" borderId="37" xfId="1" applyFont="1" applyFill="1" applyBorder="1" applyAlignment="1" applyProtection="1">
      <alignment horizontal="center" vertical="center"/>
    </xf>
    <xf numFmtId="0" fontId="30" fillId="13" borderId="75" xfId="1" applyFont="1" applyFill="1" applyBorder="1" applyAlignment="1" applyProtection="1">
      <alignment horizontal="center" vertical="center"/>
    </xf>
    <xf numFmtId="0" fontId="18" fillId="0" borderId="72" xfId="1" applyFont="1" applyFill="1" applyBorder="1" applyAlignment="1" applyProtection="1">
      <alignment horizontal="center" vertical="center"/>
    </xf>
    <xf numFmtId="0" fontId="18" fillId="0" borderId="12" xfId="1" applyFont="1" applyFill="1" applyBorder="1" applyAlignment="1" applyProtection="1">
      <alignment horizontal="center" vertical="center"/>
    </xf>
    <xf numFmtId="0" fontId="22" fillId="9" borderId="15" xfId="1" applyFont="1" applyFill="1" applyBorder="1" applyAlignment="1" applyProtection="1">
      <alignment horizontal="left" vertical="center"/>
    </xf>
    <xf numFmtId="0" fontId="22" fillId="9" borderId="12" xfId="1" applyFont="1" applyFill="1" applyBorder="1" applyAlignment="1" applyProtection="1">
      <alignment horizontal="left" vertical="center"/>
    </xf>
    <xf numFmtId="0" fontId="22" fillId="9" borderId="14" xfId="1" applyFont="1" applyFill="1" applyBorder="1" applyAlignment="1" applyProtection="1">
      <alignment horizontal="left" vertical="center"/>
    </xf>
    <xf numFmtId="177" fontId="22" fillId="9" borderId="5" xfId="1" quotePrefix="1" applyNumberFormat="1" applyFont="1" applyFill="1" applyBorder="1" applyAlignment="1" applyProtection="1">
      <alignment horizontal="center" vertical="center"/>
      <protection locked="0"/>
    </xf>
    <xf numFmtId="177" fontId="22" fillId="9" borderId="38" xfId="1" applyNumberFormat="1" applyFont="1" applyFill="1" applyBorder="1" applyAlignment="1" applyProtection="1">
      <alignment horizontal="center" vertical="center"/>
      <protection locked="0"/>
    </xf>
    <xf numFmtId="0" fontId="22" fillId="9" borderId="63" xfId="1" applyFont="1" applyFill="1" applyBorder="1" applyAlignment="1" applyProtection="1">
      <alignment horizontal="left" vertical="center" wrapText="1"/>
    </xf>
    <xf numFmtId="0" fontId="22" fillId="9" borderId="66" xfId="1" applyFont="1" applyFill="1" applyBorder="1" applyAlignment="1" applyProtection="1">
      <alignment horizontal="left" vertical="center" wrapText="1"/>
    </xf>
    <xf numFmtId="0" fontId="22" fillId="9" borderId="59" xfId="1" applyFont="1" applyFill="1" applyBorder="1" applyAlignment="1" applyProtection="1">
      <alignment horizontal="left" vertical="center" wrapText="1"/>
    </xf>
    <xf numFmtId="177" fontId="22" fillId="9" borderId="66" xfId="1" applyNumberFormat="1" applyFont="1" applyFill="1" applyBorder="1" applyAlignment="1" applyProtection="1">
      <alignment horizontal="center" vertical="center"/>
      <protection locked="0"/>
    </xf>
    <xf numFmtId="177" fontId="22" fillId="9" borderId="67" xfId="1" applyNumberFormat="1" applyFont="1" applyFill="1" applyBorder="1" applyAlignment="1" applyProtection="1">
      <alignment horizontal="center" vertical="center"/>
      <protection locked="0"/>
    </xf>
    <xf numFmtId="49" fontId="22" fillId="9" borderId="1" xfId="2" applyNumberFormat="1" applyFont="1" applyFill="1" applyBorder="1" applyAlignment="1" applyProtection="1">
      <alignment horizontal="center" vertical="center"/>
      <protection locked="0"/>
    </xf>
    <xf numFmtId="49" fontId="22" fillId="9" borderId="4" xfId="2" applyNumberFormat="1" applyFont="1" applyFill="1" applyBorder="1" applyAlignment="1" applyProtection="1">
      <alignment horizontal="center" vertical="center"/>
      <protection locked="0"/>
    </xf>
    <xf numFmtId="49" fontId="22" fillId="9" borderId="111" xfId="2" applyNumberFormat="1" applyFont="1" applyFill="1" applyBorder="1" applyAlignment="1" applyProtection="1">
      <alignment horizontal="center" vertical="center"/>
      <protection locked="0"/>
    </xf>
    <xf numFmtId="49" fontId="22" fillId="13" borderId="1" xfId="1" applyNumberFormat="1" applyFont="1" applyFill="1" applyBorder="1" applyAlignment="1" applyProtection="1">
      <alignment horizontal="center" vertical="center"/>
    </xf>
    <xf numFmtId="177" fontId="22" fillId="9" borderId="15" xfId="1" applyNumberFormat="1" applyFont="1" applyFill="1" applyBorder="1" applyAlignment="1" applyProtection="1">
      <alignment horizontal="center" vertical="center"/>
      <protection locked="0"/>
    </xf>
    <xf numFmtId="177" fontId="22" fillId="9" borderId="71" xfId="1" applyNumberFormat="1" applyFont="1" applyFill="1" applyBorder="1" applyAlignment="1" applyProtection="1">
      <alignment horizontal="center" vertical="center"/>
      <protection locked="0"/>
    </xf>
    <xf numFmtId="0" fontId="22" fillId="13" borderId="79" xfId="1" applyFont="1" applyFill="1" applyBorder="1" applyAlignment="1" applyProtection="1">
      <alignment horizontal="center" vertical="center"/>
    </xf>
    <xf numFmtId="0" fontId="22" fillId="13" borderId="80" xfId="1" applyFont="1" applyFill="1" applyBorder="1" applyAlignment="1" applyProtection="1">
      <alignment horizontal="center" vertical="center"/>
    </xf>
    <xf numFmtId="0" fontId="22" fillId="13" borderId="95" xfId="1" applyFont="1" applyFill="1" applyBorder="1" applyAlignment="1" applyProtection="1">
      <alignment horizontal="center" vertical="center"/>
    </xf>
    <xf numFmtId="0" fontId="22" fillId="9" borderId="15" xfId="1" applyFont="1" applyFill="1" applyBorder="1" applyAlignment="1" applyProtection="1">
      <alignment vertical="center" wrapText="1"/>
    </xf>
    <xf numFmtId="0" fontId="22" fillId="9" borderId="12" xfId="1" applyFont="1" applyFill="1" applyBorder="1" applyAlignment="1" applyProtection="1">
      <alignment vertical="center" wrapText="1"/>
    </xf>
    <xf numFmtId="0" fontId="22" fillId="9" borderId="14" xfId="1" applyFont="1" applyFill="1" applyBorder="1" applyAlignment="1" applyProtection="1">
      <alignment vertical="center" wrapText="1"/>
    </xf>
    <xf numFmtId="0" fontId="18" fillId="0" borderId="73" xfId="1" applyFont="1" applyFill="1" applyBorder="1" applyAlignment="1" applyProtection="1">
      <alignment horizontal="center" vertical="center"/>
    </xf>
    <xf numFmtId="0" fontId="18" fillId="0" borderId="8" xfId="1" applyFont="1" applyFill="1" applyBorder="1" applyAlignment="1" applyProtection="1">
      <alignment horizontal="center" vertical="center"/>
    </xf>
    <xf numFmtId="0" fontId="18" fillId="0" borderId="7" xfId="1" applyFont="1" applyFill="1" applyBorder="1" applyAlignment="1" applyProtection="1">
      <alignment horizontal="center" vertical="center"/>
    </xf>
    <xf numFmtId="0" fontId="18" fillId="0" borderId="78" xfId="1" applyFont="1" applyFill="1" applyBorder="1" applyAlignment="1" applyProtection="1">
      <alignment horizontal="center" vertical="center"/>
    </xf>
    <xf numFmtId="0" fontId="18" fillId="0" borderId="77" xfId="1" applyFont="1" applyFill="1" applyBorder="1" applyAlignment="1" applyProtection="1">
      <alignment horizontal="center" vertical="center"/>
    </xf>
    <xf numFmtId="0" fontId="18" fillId="0" borderId="96" xfId="1" applyFont="1" applyFill="1" applyBorder="1" applyAlignment="1" applyProtection="1">
      <alignment horizontal="center" vertical="center"/>
    </xf>
    <xf numFmtId="0" fontId="22" fillId="13" borderId="104" xfId="1" applyFont="1" applyFill="1" applyBorder="1" applyAlignment="1" applyProtection="1">
      <alignment horizontal="center" vertical="center"/>
    </xf>
    <xf numFmtId="0" fontId="22" fillId="13" borderId="8" xfId="1" applyFont="1" applyFill="1" applyBorder="1" applyAlignment="1" applyProtection="1">
      <alignment horizontal="center" vertical="center"/>
    </xf>
    <xf numFmtId="0" fontId="22" fillId="13" borderId="105" xfId="1" applyFont="1" applyFill="1" applyBorder="1" applyAlignment="1" applyProtection="1">
      <alignment horizontal="center" vertical="center"/>
    </xf>
    <xf numFmtId="0" fontId="22" fillId="9" borderId="110" xfId="1" applyFont="1" applyFill="1" applyBorder="1" applyAlignment="1" applyProtection="1">
      <alignment horizontal="center" vertical="center"/>
      <protection locked="0"/>
    </xf>
    <xf numFmtId="0" fontId="22" fillId="9" borderId="4" xfId="1" applyFont="1" applyFill="1" applyBorder="1" applyAlignment="1" applyProtection="1">
      <alignment horizontal="center" vertical="center"/>
      <protection locked="0"/>
    </xf>
    <xf numFmtId="0" fontId="22" fillId="9" borderId="108" xfId="1" applyFont="1" applyFill="1" applyBorder="1" applyAlignment="1" applyProtection="1">
      <alignment horizontal="center" vertical="center"/>
      <protection locked="0"/>
    </xf>
    <xf numFmtId="0" fontId="22" fillId="9" borderId="109" xfId="1" applyFont="1" applyFill="1" applyBorder="1" applyAlignment="1" applyProtection="1">
      <alignment horizontal="center" vertical="center"/>
      <protection locked="0"/>
    </xf>
    <xf numFmtId="49" fontId="22" fillId="13" borderId="9" xfId="1" applyNumberFormat="1" applyFont="1" applyFill="1" applyBorder="1" applyAlignment="1" applyProtection="1">
      <alignment horizontal="center" vertical="center"/>
    </xf>
    <xf numFmtId="49" fontId="22" fillId="13" borderId="8" xfId="1" applyNumberFormat="1" applyFont="1" applyFill="1" applyBorder="1" applyAlignment="1" applyProtection="1">
      <alignment horizontal="center" vertical="center"/>
    </xf>
    <xf numFmtId="49" fontId="22" fillId="13" borderId="7" xfId="1" applyNumberFormat="1" applyFont="1" applyFill="1" applyBorder="1" applyAlignment="1" applyProtection="1">
      <alignment horizontal="center" vertical="center"/>
    </xf>
    <xf numFmtId="49" fontId="22" fillId="13" borderId="112" xfId="1" applyNumberFormat="1" applyFont="1" applyFill="1" applyBorder="1" applyAlignment="1" applyProtection="1">
      <alignment horizontal="center" vertical="center"/>
    </xf>
    <xf numFmtId="49" fontId="22" fillId="13" borderId="77" xfId="1" applyNumberFormat="1" applyFont="1" applyFill="1" applyBorder="1" applyAlignment="1" applyProtection="1">
      <alignment horizontal="center" vertical="center"/>
    </xf>
    <xf numFmtId="49" fontId="22" fillId="13" borderId="96" xfId="1" applyNumberFormat="1" applyFont="1" applyFill="1" applyBorder="1" applyAlignment="1" applyProtection="1">
      <alignment horizontal="center" vertical="center"/>
    </xf>
    <xf numFmtId="49" fontId="22" fillId="13" borderId="63" xfId="2" applyNumberFormat="1" applyFont="1" applyFill="1" applyBorder="1" applyAlignment="1" applyProtection="1">
      <alignment horizontal="center" vertical="center" wrapText="1"/>
      <protection locked="0"/>
    </xf>
    <xf numFmtId="49" fontId="22" fillId="13" borderId="66" xfId="2" applyNumberFormat="1" applyFont="1" applyFill="1" applyBorder="1" applyAlignment="1" applyProtection="1">
      <alignment horizontal="center" vertical="center" wrapText="1"/>
      <protection locked="0"/>
    </xf>
    <xf numFmtId="0" fontId="30" fillId="13" borderId="74" xfId="1" applyFont="1" applyFill="1" applyBorder="1" applyAlignment="1" applyProtection="1">
      <alignment horizontal="center" vertical="center"/>
    </xf>
    <xf numFmtId="0" fontId="30" fillId="13" borderId="34" xfId="1" applyFont="1" applyFill="1" applyBorder="1" applyAlignment="1" applyProtection="1">
      <alignment horizontal="center" vertical="center"/>
    </xf>
    <xf numFmtId="0" fontId="30" fillId="13" borderId="36" xfId="1" applyFont="1" applyFill="1" applyBorder="1" applyAlignment="1" applyProtection="1">
      <alignment horizontal="center" vertical="center"/>
    </xf>
    <xf numFmtId="0" fontId="22" fillId="13" borderId="34" xfId="1" applyFont="1" applyFill="1" applyBorder="1" applyAlignment="1" applyProtection="1">
      <alignment horizontal="center" vertical="center"/>
    </xf>
    <xf numFmtId="0" fontId="22" fillId="9" borderId="12" xfId="1" applyFont="1" applyFill="1" applyBorder="1" applyAlignment="1" applyProtection="1">
      <alignment vertical="center"/>
    </xf>
    <xf numFmtId="0" fontId="22" fillId="9" borderId="14" xfId="1" applyFont="1" applyFill="1" applyBorder="1" applyAlignment="1" applyProtection="1">
      <alignment vertical="center"/>
    </xf>
    <xf numFmtId="0" fontId="7" fillId="0" borderId="0" xfId="2" applyAlignment="1">
      <alignment vertical="center"/>
    </xf>
    <xf numFmtId="0" fontId="22" fillId="0" borderId="15" xfId="1" applyFont="1" applyFill="1" applyBorder="1" applyAlignment="1" applyProtection="1">
      <alignment vertical="center"/>
      <protection locked="0"/>
    </xf>
    <xf numFmtId="0" fontId="22" fillId="0" borderId="12" xfId="1" applyFont="1" applyFill="1" applyBorder="1" applyAlignment="1" applyProtection="1">
      <alignment vertical="center"/>
      <protection locked="0"/>
    </xf>
    <xf numFmtId="0" fontId="22" fillId="0" borderId="15" xfId="1" applyFont="1" applyFill="1" applyBorder="1" applyAlignment="1" applyProtection="1">
      <alignment horizontal="center" vertical="center"/>
      <protection locked="0"/>
    </xf>
    <xf numFmtId="0" fontId="22" fillId="0" borderId="12" xfId="1" applyFont="1" applyFill="1" applyBorder="1" applyAlignment="1" applyProtection="1">
      <alignment horizontal="center" vertical="center"/>
      <protection locked="0"/>
    </xf>
    <xf numFmtId="0" fontId="22" fillId="0" borderId="14" xfId="1" applyFont="1" applyFill="1" applyBorder="1" applyAlignment="1" applyProtection="1">
      <alignment horizontal="center" vertical="center"/>
      <protection locked="0"/>
    </xf>
    <xf numFmtId="0" fontId="22" fillId="0" borderId="1" xfId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vertical="center" wrapText="1"/>
    </xf>
    <xf numFmtId="0" fontId="35" fillId="0" borderId="5" xfId="0" applyFont="1" applyBorder="1" applyAlignment="1" applyProtection="1">
      <alignment vertical="center" wrapText="1"/>
    </xf>
    <xf numFmtId="0" fontId="35" fillId="0" borderId="0" xfId="0" applyFont="1" applyAlignment="1" applyProtection="1">
      <alignment horizontal="center" vertical="center" wrapText="1"/>
    </xf>
    <xf numFmtId="0" fontId="22" fillId="3" borderId="15" xfId="1" applyFont="1" applyFill="1" applyBorder="1" applyAlignment="1" applyProtection="1">
      <alignment horizontal="center" vertical="center"/>
      <protection locked="0"/>
    </xf>
    <xf numFmtId="0" fontId="22" fillId="3" borderId="12" xfId="1" applyFont="1" applyFill="1" applyBorder="1" applyAlignment="1" applyProtection="1">
      <alignment horizontal="center" vertical="center"/>
      <protection locked="0"/>
    </xf>
    <xf numFmtId="0" fontId="22" fillId="3" borderId="14" xfId="1" applyFont="1" applyFill="1" applyBorder="1" applyAlignment="1" applyProtection="1">
      <alignment horizontal="center" vertical="center"/>
      <protection locked="0"/>
    </xf>
    <xf numFmtId="0" fontId="33" fillId="0" borderId="0" xfId="2" applyFont="1" applyAlignment="1" applyProtection="1">
      <alignment horizontal="center" vertical="center"/>
      <protection locked="0"/>
    </xf>
    <xf numFmtId="0" fontId="16" fillId="5" borderId="39" xfId="0" applyFont="1" applyFill="1" applyBorder="1" applyAlignment="1" applyProtection="1">
      <alignment horizontal="center" vertical="center"/>
    </xf>
    <xf numFmtId="0" fontId="16" fillId="5" borderId="40" xfId="0" applyFont="1" applyFill="1" applyBorder="1" applyAlignment="1" applyProtection="1">
      <alignment horizontal="center" vertical="center"/>
    </xf>
    <xf numFmtId="0" fontId="16" fillId="5" borderId="41" xfId="0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left" vertical="center" wrapText="1"/>
    </xf>
    <xf numFmtId="0" fontId="17" fillId="4" borderId="1" xfId="0" applyFont="1" applyFill="1" applyBorder="1" applyAlignment="1" applyProtection="1">
      <alignment horizontal="left" vertical="center"/>
    </xf>
    <xf numFmtId="5" fontId="12" fillId="0" borderId="1" xfId="10" applyNumberFormat="1" applyFont="1" applyFill="1" applyBorder="1" applyAlignment="1" applyProtection="1">
      <alignment horizontal="center" vertical="center"/>
    </xf>
    <xf numFmtId="6" fontId="12" fillId="0" borderId="45" xfId="10" applyNumberFormat="1" applyFont="1" applyBorder="1" applyAlignment="1" applyProtection="1">
      <alignment horizontal="left" vertical="center"/>
    </xf>
    <xf numFmtId="6" fontId="12" fillId="0" borderId="42" xfId="10" applyNumberFormat="1" applyFont="1" applyBorder="1" applyAlignment="1" applyProtection="1">
      <alignment horizontal="left" vertical="center"/>
    </xf>
    <xf numFmtId="6" fontId="12" fillId="0" borderId="43" xfId="10" applyNumberFormat="1" applyFont="1" applyBorder="1" applyAlignment="1" applyProtection="1">
      <alignment horizontal="left" vertical="center"/>
    </xf>
    <xf numFmtId="22" fontId="12" fillId="0" borderId="15" xfId="10" applyNumberFormat="1" applyFont="1" applyBorder="1" applyAlignment="1" applyProtection="1">
      <alignment horizontal="left" vertical="top"/>
    </xf>
    <xf numFmtId="22" fontId="12" fillId="0" borderId="12" xfId="10" applyNumberFormat="1" applyFont="1" applyBorder="1" applyAlignment="1" applyProtection="1">
      <alignment horizontal="left" vertical="top"/>
    </xf>
    <xf numFmtId="22" fontId="12" fillId="0" borderId="14" xfId="10" applyNumberFormat="1" applyFont="1" applyBorder="1" applyAlignment="1" applyProtection="1">
      <alignment horizontal="left" vertical="top"/>
    </xf>
    <xf numFmtId="176" fontId="14" fillId="0" borderId="1" xfId="9" applyNumberFormat="1" applyFont="1" applyBorder="1" applyAlignment="1" applyProtection="1">
      <alignment horizontal="right" vertical="center" wrapText="1"/>
    </xf>
    <xf numFmtId="5" fontId="12" fillId="0" borderId="1" xfId="10" applyNumberFormat="1" applyFont="1" applyBorder="1" applyAlignment="1" applyProtection="1">
      <alignment horizontal="left" vertical="center" wrapText="1"/>
    </xf>
    <xf numFmtId="176" fontId="14" fillId="0" borderId="4" xfId="9" applyNumberFormat="1" applyFont="1" applyBorder="1" applyAlignment="1" applyProtection="1">
      <alignment horizontal="right" vertical="center" wrapText="1"/>
    </xf>
    <xf numFmtId="176" fontId="14" fillId="0" borderId="3" xfId="9" applyNumberFormat="1" applyFont="1" applyBorder="1" applyAlignment="1" applyProtection="1">
      <alignment horizontal="right" vertical="center" wrapText="1"/>
    </xf>
    <xf numFmtId="176" fontId="14" fillId="0" borderId="2" xfId="9" applyNumberFormat="1" applyFont="1" applyBorder="1" applyAlignment="1" applyProtection="1">
      <alignment horizontal="right" vertical="center" wrapText="1"/>
    </xf>
    <xf numFmtId="0" fontId="31" fillId="9" borderId="31" xfId="2" applyFont="1" applyFill="1" applyBorder="1" applyAlignment="1" applyProtection="1">
      <alignment vertical="center"/>
      <protection locked="0"/>
    </xf>
    <xf numFmtId="0" fontId="31" fillId="9" borderId="30" xfId="2" applyFont="1" applyFill="1" applyBorder="1" applyAlignment="1" applyProtection="1">
      <alignment vertical="center"/>
      <protection locked="0"/>
    </xf>
    <xf numFmtId="0" fontId="31" fillId="9" borderId="49" xfId="2" applyFont="1" applyFill="1" applyBorder="1" applyAlignment="1" applyProtection="1">
      <alignment vertical="center"/>
      <protection locked="0"/>
    </xf>
    <xf numFmtId="0" fontId="22" fillId="0" borderId="17" xfId="1" applyFont="1" applyBorder="1" applyAlignment="1" applyProtection="1">
      <alignment vertical="center"/>
    </xf>
    <xf numFmtId="0" fontId="22" fillId="0" borderId="10" xfId="1" applyFont="1" applyBorder="1" applyAlignment="1" applyProtection="1">
      <alignment vertical="center"/>
    </xf>
    <xf numFmtId="0" fontId="22" fillId="0" borderId="56" xfId="1" applyFont="1" applyBorder="1" applyAlignment="1" applyProtection="1">
      <alignment vertical="center"/>
    </xf>
    <xf numFmtId="0" fontId="22" fillId="0" borderId="92" xfId="1" applyFont="1" applyFill="1" applyBorder="1" applyAlignment="1" applyProtection="1">
      <alignment vertical="center"/>
    </xf>
    <xf numFmtId="0" fontId="26" fillId="0" borderId="92" xfId="1" applyFont="1" applyFill="1" applyBorder="1" applyAlignment="1" applyProtection="1">
      <alignment horizontal="center" vertical="center"/>
    </xf>
    <xf numFmtId="0" fontId="26" fillId="0" borderId="10" xfId="1" applyFont="1" applyFill="1" applyBorder="1" applyAlignment="1" applyProtection="1">
      <alignment horizontal="center" vertical="center"/>
    </xf>
    <xf numFmtId="0" fontId="26" fillId="0" borderId="10" xfId="1" applyFont="1" applyFill="1" applyBorder="1" applyAlignment="1" applyProtection="1">
      <alignment vertical="center"/>
    </xf>
    <xf numFmtId="0" fontId="22" fillId="0" borderId="10" xfId="1" applyFont="1" applyFill="1" applyBorder="1" applyAlignment="1" applyProtection="1">
      <alignment vertical="center"/>
    </xf>
    <xf numFmtId="0" fontId="22" fillId="0" borderId="56" xfId="1" applyFont="1" applyFill="1" applyBorder="1" applyAlignment="1" applyProtection="1">
      <alignment vertical="center"/>
    </xf>
    <xf numFmtId="0" fontId="22" fillId="9" borderId="103" xfId="1" applyFont="1" applyFill="1" applyBorder="1" applyAlignment="1" applyProtection="1">
      <alignment horizontal="center" vertical="center"/>
      <protection locked="0"/>
    </xf>
  </cellXfs>
  <cellStyles count="11">
    <cellStyle name="パーセント 2" xfId="3"/>
    <cellStyle name="ハイパーリンク" xfId="2" builtinId="8"/>
    <cellStyle name="ハイパーリンク 2" xfId="4"/>
    <cellStyle name="ハイパーリンク 2 2" xfId="5"/>
    <cellStyle name="桁区切り 2" xfId="6"/>
    <cellStyle name="標準" xfId="0" builtinId="0"/>
    <cellStyle name="標準 2" xfId="1"/>
    <cellStyle name="標準 2 2" xfId="7"/>
    <cellStyle name="標準 2 3" xfId="8"/>
    <cellStyle name="標準 3" xfId="9"/>
    <cellStyle name="標準_A5901Lab-LANお見積もり（コム最終提出用）_A5921YRP物品お見積（NTTコム様）" xfId="10"/>
  </cellStyles>
  <dxfs count="14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auto="1"/>
      </font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64DC00"/>
      <color rgb="FFCCFFCC"/>
      <color rgb="FFFFFF66"/>
      <color rgb="FFFFFF99"/>
      <color rgb="FFDAEEF3"/>
      <color rgb="FF33CC33"/>
      <color rgb="FF00CC00"/>
      <color rgb="FF3C281E"/>
      <color rgb="FFCC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q.qubo.jp/mfkessai/form/account?_ga=2.221736024.1326536516.1588306425-1939267885.1582266802&amp;_fsi=4kRLHfo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stInput">
    <pageSetUpPr fitToPage="1"/>
  </sheetPr>
  <dimension ref="A1:AD67"/>
  <sheetViews>
    <sheetView showGridLines="0" tabSelected="1" zoomScaleNormal="100" zoomScaleSheetLayoutView="85" workbookViewId="0">
      <selection activeCell="H5" sqref="H5:J5"/>
    </sheetView>
  </sheetViews>
  <sheetFormatPr defaultColWidth="9" defaultRowHeight="16.2"/>
  <cols>
    <col min="1" max="1" width="1.6328125" style="1" customWidth="1"/>
    <col min="2" max="21" width="4.6328125" style="1" customWidth="1"/>
    <col min="22" max="22" width="2.453125" style="1" customWidth="1"/>
    <col min="23" max="23" width="8.08984375" style="1" customWidth="1"/>
    <col min="24" max="24" width="3.81640625" style="1" customWidth="1"/>
    <col min="25" max="25" width="3.90625" style="1" customWidth="1"/>
    <col min="26" max="26" width="2.453125" style="1" customWidth="1"/>
    <col min="27" max="27" width="4.6328125" style="1" customWidth="1"/>
    <col min="28" max="28" width="1.6328125" style="1" customWidth="1"/>
    <col min="29" max="36" width="4" style="1" customWidth="1"/>
    <col min="37" max="16384" width="9" style="1"/>
  </cols>
  <sheetData>
    <row r="1" spans="1:30" ht="9.9" customHeight="1">
      <c r="A1" s="39"/>
      <c r="B1" s="43"/>
      <c r="C1" s="43"/>
      <c r="D1" s="43"/>
      <c r="E1" s="43"/>
      <c r="F1" s="44"/>
      <c r="G1" s="44"/>
      <c r="H1" s="44"/>
      <c r="I1" s="44"/>
      <c r="J1" s="44"/>
      <c r="K1" s="44"/>
      <c r="L1" s="44"/>
      <c r="M1" s="44"/>
      <c r="N1" s="44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6"/>
      <c r="AA1" s="45"/>
      <c r="AB1" s="39"/>
    </row>
    <row r="2" spans="1:30" ht="20.100000000000001" customHeight="1">
      <c r="A2" s="39"/>
      <c r="B2" s="252" t="s">
        <v>49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39"/>
    </row>
    <row r="3" spans="1:30" ht="75" customHeight="1">
      <c r="A3" s="39"/>
      <c r="B3" s="265" t="s">
        <v>53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39"/>
    </row>
    <row r="4" spans="1:30" ht="15" customHeight="1" thickBot="1">
      <c r="A4" s="39"/>
      <c r="B4" s="267" t="s">
        <v>20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39"/>
    </row>
    <row r="5" spans="1:30" ht="16.8" thickBot="1">
      <c r="A5" s="39"/>
      <c r="B5" s="136" t="s">
        <v>50</v>
      </c>
      <c r="C5" s="137"/>
      <c r="D5" s="137"/>
      <c r="E5" s="137"/>
      <c r="F5" s="137"/>
      <c r="G5" s="234"/>
      <c r="H5" s="235"/>
      <c r="I5" s="236"/>
      <c r="J5" s="236"/>
      <c r="K5" s="118" t="s">
        <v>19</v>
      </c>
      <c r="L5" s="237"/>
      <c r="M5" s="236"/>
      <c r="N5" s="118" t="s">
        <v>18</v>
      </c>
      <c r="O5" s="237"/>
      <c r="P5" s="236"/>
      <c r="Q5" s="119" t="s">
        <v>17</v>
      </c>
      <c r="R5" s="49"/>
      <c r="S5" s="49"/>
      <c r="T5" s="49"/>
      <c r="U5" s="49"/>
      <c r="V5" s="49"/>
      <c r="W5" s="49"/>
      <c r="X5" s="49"/>
      <c r="Y5" s="49"/>
      <c r="Z5" s="49"/>
      <c r="AA5" s="49"/>
      <c r="AB5" s="50"/>
      <c r="AC5" s="66"/>
      <c r="AD5" s="51"/>
    </row>
    <row r="6" spans="1:30" ht="18.75" customHeight="1">
      <c r="A6" s="3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50"/>
      <c r="AC6" s="66"/>
      <c r="AD6" s="51"/>
    </row>
    <row r="7" spans="1:30" ht="19.2" thickBot="1">
      <c r="A7" s="39"/>
      <c r="B7" s="268" t="s">
        <v>68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39"/>
      <c r="AC7" s="67"/>
    </row>
    <row r="8" spans="1:30" ht="18" customHeight="1">
      <c r="A8" s="39"/>
      <c r="B8" s="181" t="s">
        <v>13</v>
      </c>
      <c r="C8" s="182"/>
      <c r="D8" s="182"/>
      <c r="E8" s="182"/>
      <c r="F8" s="182"/>
      <c r="G8" s="183"/>
      <c r="H8" s="160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2"/>
      <c r="AB8" s="39"/>
      <c r="AC8" s="67"/>
    </row>
    <row r="9" spans="1:30" ht="24" customHeight="1">
      <c r="A9" s="39"/>
      <c r="B9" s="163" t="s">
        <v>16</v>
      </c>
      <c r="C9" s="164"/>
      <c r="D9" s="164"/>
      <c r="E9" s="164"/>
      <c r="F9" s="164"/>
      <c r="G9" s="165"/>
      <c r="H9" s="166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8"/>
      <c r="AB9" s="39"/>
      <c r="AC9" s="67"/>
    </row>
    <row r="10" spans="1:30" ht="24" customHeight="1">
      <c r="A10" s="39"/>
      <c r="B10" s="169" t="s">
        <v>15</v>
      </c>
      <c r="C10" s="170"/>
      <c r="D10" s="170"/>
      <c r="E10" s="170"/>
      <c r="F10" s="170"/>
      <c r="G10" s="171"/>
      <c r="H10" s="131"/>
      <c r="I10" s="120" t="s">
        <v>7</v>
      </c>
      <c r="J10" s="120"/>
      <c r="K10" s="245"/>
      <c r="L10" s="246"/>
      <c r="M10" s="121" t="s">
        <v>6</v>
      </c>
      <c r="N10" s="246"/>
      <c r="O10" s="246"/>
      <c r="P10" s="72" t="s">
        <v>5</v>
      </c>
      <c r="Q10" s="356"/>
      <c r="R10" s="357"/>
      <c r="S10" s="357"/>
      <c r="T10" s="357"/>
      <c r="U10" s="357"/>
      <c r="V10" s="357"/>
      <c r="W10" s="357"/>
      <c r="X10" s="357"/>
      <c r="Y10" s="357"/>
      <c r="Z10" s="357"/>
      <c r="AA10" s="358"/>
      <c r="AB10" s="39"/>
      <c r="AC10" s="67"/>
    </row>
    <row r="11" spans="1:30" ht="24" customHeight="1">
      <c r="A11" s="39"/>
      <c r="B11" s="172"/>
      <c r="C11" s="173"/>
      <c r="D11" s="173"/>
      <c r="E11" s="173"/>
      <c r="F11" s="173"/>
      <c r="G11" s="174"/>
      <c r="H11" s="238" t="s">
        <v>4</v>
      </c>
      <c r="I11" s="239"/>
      <c r="J11" s="239"/>
      <c r="K11" s="240"/>
      <c r="L11" s="241"/>
      <c r="M11" s="241"/>
      <c r="N11" s="359"/>
      <c r="O11" s="360"/>
      <c r="P11" s="361"/>
      <c r="Q11" s="361"/>
      <c r="R11" s="362"/>
      <c r="S11" s="362"/>
      <c r="T11" s="362"/>
      <c r="U11" s="363"/>
      <c r="V11" s="363"/>
      <c r="W11" s="363"/>
      <c r="X11" s="363"/>
      <c r="Y11" s="363"/>
      <c r="Z11" s="363"/>
      <c r="AA11" s="364"/>
      <c r="AB11" s="39"/>
      <c r="AC11" s="67"/>
    </row>
    <row r="12" spans="1:30" ht="24" customHeight="1">
      <c r="A12" s="39"/>
      <c r="B12" s="172"/>
      <c r="C12" s="173"/>
      <c r="D12" s="173"/>
      <c r="E12" s="173"/>
      <c r="F12" s="173"/>
      <c r="G12" s="174"/>
      <c r="H12" s="242" t="s">
        <v>3</v>
      </c>
      <c r="I12" s="243"/>
      <c r="J12" s="244"/>
      <c r="K12" s="143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5"/>
      <c r="AB12" s="39"/>
      <c r="AC12" s="67"/>
    </row>
    <row r="13" spans="1:30" ht="24" customHeight="1">
      <c r="A13" s="39"/>
      <c r="B13" s="163"/>
      <c r="C13" s="164"/>
      <c r="D13" s="164"/>
      <c r="E13" s="164"/>
      <c r="F13" s="164"/>
      <c r="G13" s="165"/>
      <c r="H13" s="146" t="s">
        <v>2</v>
      </c>
      <c r="I13" s="147"/>
      <c r="J13" s="148"/>
      <c r="K13" s="143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5"/>
      <c r="AB13" s="39"/>
      <c r="AC13" s="67"/>
    </row>
    <row r="14" spans="1:30" ht="24" customHeight="1">
      <c r="A14" s="39"/>
      <c r="B14" s="169" t="s">
        <v>14</v>
      </c>
      <c r="C14" s="170"/>
      <c r="D14" s="170"/>
      <c r="E14" s="170"/>
      <c r="F14" s="170"/>
      <c r="G14" s="171"/>
      <c r="H14" s="223" t="s">
        <v>13</v>
      </c>
      <c r="I14" s="224"/>
      <c r="J14" s="225"/>
      <c r="K14" s="204"/>
      <c r="L14" s="205"/>
      <c r="M14" s="205"/>
      <c r="N14" s="205"/>
      <c r="O14" s="205"/>
      <c r="P14" s="205"/>
      <c r="Q14" s="206"/>
      <c r="R14" s="207" t="s">
        <v>13</v>
      </c>
      <c r="S14" s="208"/>
      <c r="T14" s="226"/>
      <c r="U14" s="205"/>
      <c r="V14" s="205"/>
      <c r="W14" s="205"/>
      <c r="X14" s="205"/>
      <c r="Y14" s="205"/>
      <c r="Z14" s="205"/>
      <c r="AA14" s="227"/>
      <c r="AB14" s="39"/>
      <c r="AC14" s="67"/>
    </row>
    <row r="15" spans="1:30" ht="24" customHeight="1">
      <c r="A15" s="39"/>
      <c r="B15" s="163"/>
      <c r="C15" s="164"/>
      <c r="D15" s="164"/>
      <c r="E15" s="164"/>
      <c r="F15" s="164"/>
      <c r="G15" s="165"/>
      <c r="H15" s="152" t="s">
        <v>12</v>
      </c>
      <c r="I15" s="153"/>
      <c r="J15" s="154"/>
      <c r="K15" s="155"/>
      <c r="L15" s="156"/>
      <c r="M15" s="156"/>
      <c r="N15" s="156"/>
      <c r="O15" s="156"/>
      <c r="P15" s="156"/>
      <c r="Q15" s="157"/>
      <c r="R15" s="158" t="s">
        <v>11</v>
      </c>
      <c r="S15" s="159"/>
      <c r="T15" s="228"/>
      <c r="U15" s="156"/>
      <c r="V15" s="156"/>
      <c r="W15" s="156"/>
      <c r="X15" s="156"/>
      <c r="Y15" s="156"/>
      <c r="Z15" s="156"/>
      <c r="AA15" s="229"/>
      <c r="AB15" s="39"/>
      <c r="AC15" s="67"/>
    </row>
    <row r="16" spans="1:30" ht="24" customHeight="1">
      <c r="A16" s="39"/>
      <c r="B16" s="169" t="s">
        <v>10</v>
      </c>
      <c r="C16" s="259"/>
      <c r="D16" s="259"/>
      <c r="E16" s="259"/>
      <c r="F16" s="259"/>
      <c r="G16" s="260"/>
      <c r="H16" s="253" t="s">
        <v>9</v>
      </c>
      <c r="I16" s="254"/>
      <c r="J16" s="255"/>
      <c r="K16" s="256"/>
      <c r="L16" s="257"/>
      <c r="M16" s="257"/>
      <c r="N16" s="257"/>
      <c r="O16" s="257"/>
      <c r="P16" s="257"/>
      <c r="Q16" s="258"/>
      <c r="R16" s="261" t="s">
        <v>8</v>
      </c>
      <c r="S16" s="255"/>
      <c r="T16" s="262"/>
      <c r="U16" s="263"/>
      <c r="V16" s="263"/>
      <c r="W16" s="263"/>
      <c r="X16" s="263"/>
      <c r="Y16" s="263"/>
      <c r="Z16" s="263"/>
      <c r="AA16" s="264"/>
      <c r="AB16" s="39"/>
      <c r="AC16" s="67"/>
    </row>
    <row r="17" spans="1:29" ht="24" customHeight="1">
      <c r="A17" s="39"/>
      <c r="B17" s="250" t="s">
        <v>51</v>
      </c>
      <c r="C17" s="247"/>
      <c r="D17" s="247"/>
      <c r="E17" s="247"/>
      <c r="F17" s="247"/>
      <c r="G17" s="251"/>
      <c r="H17" s="248"/>
      <c r="I17" s="249"/>
      <c r="J17" s="249"/>
      <c r="K17" s="249"/>
      <c r="L17" s="249"/>
      <c r="M17" s="249"/>
      <c r="N17" s="249"/>
      <c r="O17" s="249"/>
      <c r="P17" s="249"/>
      <c r="Q17" s="247" t="s">
        <v>54</v>
      </c>
      <c r="R17" s="247"/>
      <c r="S17" s="247"/>
      <c r="T17" s="249"/>
      <c r="U17" s="249"/>
      <c r="V17" s="249"/>
      <c r="W17" s="249"/>
      <c r="X17" s="249"/>
      <c r="Y17" s="249"/>
      <c r="Z17" s="249"/>
      <c r="AA17" s="365"/>
      <c r="AB17" s="39"/>
      <c r="AC17" s="67"/>
    </row>
    <row r="18" spans="1:29" ht="24" customHeight="1">
      <c r="A18" s="39"/>
      <c r="B18" s="301" t="s">
        <v>55</v>
      </c>
      <c r="C18" s="302"/>
      <c r="D18" s="302"/>
      <c r="E18" s="302"/>
      <c r="F18" s="302"/>
      <c r="G18" s="303"/>
      <c r="H18" s="248"/>
      <c r="I18" s="249"/>
      <c r="J18" s="249"/>
      <c r="K18" s="249"/>
      <c r="L18" s="249"/>
      <c r="M18" s="249"/>
      <c r="N18" s="249"/>
      <c r="O18" s="249"/>
      <c r="P18" s="249"/>
      <c r="Q18" s="286" t="s">
        <v>71</v>
      </c>
      <c r="R18" s="286"/>
      <c r="S18" s="286"/>
      <c r="T18" s="283" t="s">
        <v>102</v>
      </c>
      <c r="U18" s="283"/>
      <c r="V18" s="283"/>
      <c r="W18" s="284"/>
      <c r="X18" s="284"/>
      <c r="Y18" s="284"/>
      <c r="Z18" s="284"/>
      <c r="AA18" s="285"/>
      <c r="AB18" s="50"/>
      <c r="AC18" s="66"/>
    </row>
    <row r="19" spans="1:29" ht="24" customHeight="1" thickBot="1">
      <c r="A19" s="39"/>
      <c r="B19" s="172"/>
      <c r="C19" s="173"/>
      <c r="D19" s="173"/>
      <c r="E19" s="173"/>
      <c r="F19" s="173"/>
      <c r="G19" s="174"/>
      <c r="H19" s="304"/>
      <c r="I19" s="305"/>
      <c r="J19" s="305"/>
      <c r="K19" s="305"/>
      <c r="L19" s="305"/>
      <c r="M19" s="305"/>
      <c r="N19" s="305"/>
      <c r="O19" s="305"/>
      <c r="P19" s="305"/>
      <c r="Q19" s="308" t="s">
        <v>101</v>
      </c>
      <c r="R19" s="309"/>
      <c r="S19" s="310"/>
      <c r="T19" s="314" t="s">
        <v>103</v>
      </c>
      <c r="U19" s="315"/>
      <c r="V19" s="315"/>
      <c r="W19" s="132"/>
      <c r="X19" s="134" t="s">
        <v>107</v>
      </c>
      <c r="Y19" s="133"/>
      <c r="Z19" s="133" t="s">
        <v>108</v>
      </c>
      <c r="AA19" s="135" t="s">
        <v>105</v>
      </c>
      <c r="AB19" s="50"/>
      <c r="AC19" s="66"/>
    </row>
    <row r="20" spans="1:29" ht="21" customHeight="1" thickBot="1">
      <c r="A20" s="39"/>
      <c r="B20" s="194"/>
      <c r="C20" s="195"/>
      <c r="D20" s="195"/>
      <c r="E20" s="195"/>
      <c r="F20" s="195"/>
      <c r="G20" s="196"/>
      <c r="H20" s="306"/>
      <c r="I20" s="307"/>
      <c r="J20" s="307"/>
      <c r="K20" s="307"/>
      <c r="L20" s="307"/>
      <c r="M20" s="307"/>
      <c r="N20" s="307"/>
      <c r="O20" s="307"/>
      <c r="P20" s="307"/>
      <c r="Q20" s="311"/>
      <c r="R20" s="312"/>
      <c r="S20" s="313"/>
      <c r="T20" s="314" t="s">
        <v>104</v>
      </c>
      <c r="U20" s="315"/>
      <c r="V20" s="315"/>
      <c r="W20" s="132"/>
      <c r="X20" s="134" t="s">
        <v>107</v>
      </c>
      <c r="Y20" s="133"/>
      <c r="Z20" s="133" t="s">
        <v>108</v>
      </c>
      <c r="AA20" s="135" t="s">
        <v>106</v>
      </c>
      <c r="AB20" s="50"/>
      <c r="AC20" s="66"/>
    </row>
    <row r="21" spans="1:29" ht="21" customHeight="1">
      <c r="A21" s="39"/>
      <c r="B21" s="47"/>
      <c r="C21" s="52"/>
      <c r="D21" s="52"/>
      <c r="E21" s="52"/>
      <c r="F21" s="52"/>
      <c r="G21" s="52"/>
      <c r="I21" s="116"/>
      <c r="J21" s="53"/>
      <c r="K21" s="68"/>
      <c r="L21" s="68"/>
      <c r="M21" s="68"/>
      <c r="N21" s="68"/>
      <c r="O21" s="68"/>
      <c r="P21" s="68"/>
      <c r="Q21" s="68"/>
      <c r="R21" s="54"/>
      <c r="S21" s="53"/>
      <c r="T21" s="69"/>
      <c r="U21" s="70"/>
      <c r="V21" s="70"/>
      <c r="W21" s="70"/>
      <c r="X21" s="70"/>
      <c r="Y21" s="70"/>
      <c r="Z21" s="70"/>
      <c r="AA21" s="70"/>
      <c r="AB21" s="50"/>
      <c r="AC21" s="66"/>
    </row>
    <row r="22" spans="1:29" ht="15.9" customHeight="1">
      <c r="A22" s="39"/>
      <c r="B22" s="57" t="s">
        <v>69</v>
      </c>
      <c r="C22" s="47"/>
      <c r="D22" s="47"/>
      <c r="E22" s="47"/>
      <c r="F22" s="47"/>
      <c r="G22" s="47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39"/>
      <c r="AC22" s="67"/>
    </row>
    <row r="23" spans="1:29" ht="15.9" customHeight="1" thickBot="1">
      <c r="A23" s="39"/>
      <c r="B23" s="110" t="s">
        <v>56</v>
      </c>
      <c r="C23" s="111"/>
      <c r="D23" s="111"/>
      <c r="E23" s="111"/>
      <c r="F23" s="111"/>
      <c r="G23" s="111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39"/>
      <c r="AC23" s="67"/>
    </row>
    <row r="24" spans="1:29" ht="15.9" customHeight="1">
      <c r="A24" s="39"/>
      <c r="B24" s="191" t="s">
        <v>57</v>
      </c>
      <c r="C24" s="192"/>
      <c r="D24" s="192"/>
      <c r="E24" s="192"/>
      <c r="F24" s="192"/>
      <c r="G24" s="289"/>
      <c r="H24" s="316"/>
      <c r="I24" s="317"/>
      <c r="J24" s="318"/>
      <c r="K24" s="319" t="s">
        <v>96</v>
      </c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269" t="s">
        <v>59</v>
      </c>
      <c r="AA24" s="270"/>
      <c r="AB24" s="39"/>
      <c r="AC24" s="67"/>
    </row>
    <row r="25" spans="1:29" ht="15.9" customHeight="1">
      <c r="A25" s="39"/>
      <c r="B25" s="172"/>
      <c r="C25" s="173"/>
      <c r="D25" s="173"/>
      <c r="E25" s="173"/>
      <c r="F25" s="173"/>
      <c r="G25" s="290"/>
      <c r="H25" s="271" t="s">
        <v>58</v>
      </c>
      <c r="I25" s="272"/>
      <c r="J25" s="272"/>
      <c r="K25" s="273" t="s">
        <v>100</v>
      </c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5"/>
      <c r="Z25" s="276"/>
      <c r="AA25" s="277"/>
      <c r="AB25" s="39"/>
      <c r="AC25" s="67"/>
    </row>
    <row r="26" spans="1:29" ht="15.9" customHeight="1">
      <c r="A26" s="39"/>
      <c r="B26" s="172"/>
      <c r="C26" s="173"/>
      <c r="D26" s="173"/>
      <c r="E26" s="173"/>
      <c r="F26" s="173"/>
      <c r="G26" s="290"/>
      <c r="H26" s="271" t="s">
        <v>58</v>
      </c>
      <c r="I26" s="272"/>
      <c r="J26" s="272"/>
      <c r="K26" s="292" t="s">
        <v>110</v>
      </c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1"/>
      <c r="Z26" s="276"/>
      <c r="AA26" s="277"/>
      <c r="AB26" s="39"/>
      <c r="AC26" s="67"/>
    </row>
    <row r="27" spans="1:29" ht="15.9" customHeight="1">
      <c r="A27" s="39"/>
      <c r="B27" s="172"/>
      <c r="C27" s="173"/>
      <c r="D27" s="173"/>
      <c r="E27" s="173"/>
      <c r="F27" s="173"/>
      <c r="G27" s="290"/>
      <c r="H27" s="295" t="s">
        <v>52</v>
      </c>
      <c r="I27" s="296"/>
      <c r="J27" s="297"/>
      <c r="K27" s="292" t="s">
        <v>98</v>
      </c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4"/>
      <c r="Z27" s="287"/>
      <c r="AA27" s="288"/>
      <c r="AB27" s="39"/>
      <c r="AC27" s="67"/>
    </row>
    <row r="28" spans="1:29" ht="15.9" customHeight="1" thickBot="1">
      <c r="A28" s="39"/>
      <c r="B28" s="194"/>
      <c r="C28" s="195"/>
      <c r="D28" s="195"/>
      <c r="E28" s="195"/>
      <c r="F28" s="195"/>
      <c r="G28" s="291"/>
      <c r="H28" s="298"/>
      <c r="I28" s="299"/>
      <c r="J28" s="300"/>
      <c r="K28" s="278" t="s">
        <v>97</v>
      </c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80"/>
      <c r="Z28" s="281"/>
      <c r="AA28" s="282"/>
      <c r="AB28" s="39"/>
      <c r="AC28" s="67"/>
    </row>
    <row r="29" spans="1:29" ht="15.9" customHeight="1">
      <c r="A29" s="39"/>
      <c r="B29" s="55"/>
      <c r="C29" s="47"/>
      <c r="D29" s="47"/>
      <c r="E29" s="47"/>
      <c r="F29" s="47"/>
      <c r="G29" s="47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39"/>
      <c r="AC29" s="67"/>
    </row>
    <row r="30" spans="1:29" ht="15.9" customHeight="1" thickBot="1">
      <c r="A30" s="39"/>
      <c r="B30" s="110" t="s">
        <v>60</v>
      </c>
      <c r="C30" s="111"/>
      <c r="D30" s="111"/>
      <c r="E30" s="111"/>
      <c r="F30" s="111"/>
      <c r="G30" s="111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39"/>
      <c r="AC30" s="67"/>
    </row>
    <row r="31" spans="1:29" ht="24" customHeight="1" thickBot="1">
      <c r="A31" s="39"/>
      <c r="B31" s="139" t="s">
        <v>70</v>
      </c>
      <c r="C31" s="140"/>
      <c r="D31" s="140"/>
      <c r="E31" s="140"/>
      <c r="F31" s="140"/>
      <c r="G31" s="140"/>
      <c r="H31" s="141"/>
      <c r="I31" s="141"/>
      <c r="J31" s="141"/>
      <c r="K31" s="141"/>
      <c r="L31" s="142"/>
      <c r="M31" s="136" t="s">
        <v>72</v>
      </c>
      <c r="N31" s="137"/>
      <c r="O31" s="137"/>
      <c r="P31" s="137"/>
      <c r="Q31" s="137"/>
      <c r="R31" s="138"/>
      <c r="S31" s="353" t="s">
        <v>67</v>
      </c>
      <c r="T31" s="354"/>
      <c r="U31" s="354"/>
      <c r="V31" s="354"/>
      <c r="W31" s="354"/>
      <c r="X31" s="354"/>
      <c r="Y31" s="354"/>
      <c r="Z31" s="354"/>
      <c r="AA31" s="355"/>
      <c r="AB31" s="67"/>
      <c r="AC31" s="67"/>
    </row>
    <row r="32" spans="1:29" ht="15.9" customHeight="1">
      <c r="A32" s="39"/>
      <c r="B32" s="55"/>
      <c r="C32" s="47"/>
      <c r="D32" s="47"/>
      <c r="E32" s="47"/>
      <c r="F32" s="47"/>
      <c r="G32" s="4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39"/>
      <c r="AC32" s="67"/>
    </row>
    <row r="33" spans="1:29" ht="15.9" customHeight="1" thickBot="1">
      <c r="A33" s="39"/>
      <c r="B33" s="110" t="s">
        <v>73</v>
      </c>
      <c r="C33" s="111"/>
      <c r="D33" s="111"/>
      <c r="E33" s="111"/>
      <c r="F33" s="111"/>
      <c r="G33" s="111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39"/>
      <c r="AC33" s="67"/>
    </row>
    <row r="34" spans="1:29" ht="15.9" customHeight="1">
      <c r="A34" s="39"/>
      <c r="B34" s="191" t="s">
        <v>74</v>
      </c>
      <c r="C34" s="192"/>
      <c r="D34" s="192"/>
      <c r="E34" s="192"/>
      <c r="F34" s="192"/>
      <c r="G34" s="193"/>
      <c r="H34" s="123" t="s">
        <v>75</v>
      </c>
      <c r="I34" s="122"/>
      <c r="J34" s="124"/>
      <c r="K34" s="197" t="s">
        <v>111</v>
      </c>
      <c r="L34" s="198"/>
      <c r="M34" s="198"/>
      <c r="N34" s="198"/>
      <c r="O34" s="198"/>
      <c r="P34" s="198"/>
      <c r="Q34" s="198"/>
      <c r="R34" s="198"/>
      <c r="S34" s="80"/>
      <c r="T34" s="80"/>
      <c r="U34" s="80"/>
      <c r="V34" s="80"/>
      <c r="W34" s="80"/>
      <c r="X34" s="80"/>
      <c r="Y34" s="80"/>
      <c r="Z34" s="80"/>
      <c r="AA34" s="81"/>
      <c r="AB34" s="39"/>
      <c r="AC34" s="67"/>
    </row>
    <row r="35" spans="1:29" ht="15.9" customHeight="1">
      <c r="A35" s="39"/>
      <c r="B35" s="172"/>
      <c r="C35" s="173"/>
      <c r="D35" s="173"/>
      <c r="E35" s="173"/>
      <c r="F35" s="173"/>
      <c r="G35" s="174"/>
      <c r="H35" s="125"/>
      <c r="I35" s="126" t="s">
        <v>7</v>
      </c>
      <c r="J35" s="82"/>
      <c r="K35" s="201"/>
      <c r="L35" s="201"/>
      <c r="M35" s="127" t="s">
        <v>6</v>
      </c>
      <c r="N35" s="202"/>
      <c r="O35" s="202"/>
      <c r="P35" s="83" t="s">
        <v>5</v>
      </c>
      <c r="Q35" s="83"/>
      <c r="R35" s="84"/>
      <c r="S35" s="84"/>
      <c r="T35" s="84"/>
      <c r="U35" s="84"/>
      <c r="V35" s="84"/>
      <c r="W35" s="84"/>
      <c r="X35" s="84"/>
      <c r="Y35" s="84"/>
      <c r="Z35" s="84"/>
      <c r="AA35" s="85"/>
      <c r="AB35" s="39"/>
      <c r="AC35" s="67"/>
    </row>
    <row r="36" spans="1:29" ht="15.9" customHeight="1">
      <c r="A36" s="39"/>
      <c r="B36" s="172"/>
      <c r="C36" s="173"/>
      <c r="D36" s="173"/>
      <c r="E36" s="173"/>
      <c r="F36" s="173"/>
      <c r="G36" s="174"/>
      <c r="H36" s="146" t="s">
        <v>4</v>
      </c>
      <c r="I36" s="147"/>
      <c r="J36" s="147"/>
      <c r="K36" s="177"/>
      <c r="L36" s="178"/>
      <c r="M36" s="179"/>
      <c r="N36" s="75"/>
      <c r="O36" s="76"/>
      <c r="P36" s="76"/>
      <c r="Q36" s="76"/>
      <c r="R36" s="77"/>
      <c r="S36" s="77"/>
      <c r="T36" s="77"/>
      <c r="U36" s="78"/>
      <c r="V36" s="78"/>
      <c r="W36" s="78"/>
      <c r="X36" s="78"/>
      <c r="Y36" s="78"/>
      <c r="Z36" s="78"/>
      <c r="AA36" s="79"/>
      <c r="AB36" s="39"/>
      <c r="AC36" s="67"/>
    </row>
    <row r="37" spans="1:29" ht="15.9" customHeight="1">
      <c r="A37" s="39"/>
      <c r="B37" s="172"/>
      <c r="C37" s="173"/>
      <c r="D37" s="173"/>
      <c r="E37" s="173"/>
      <c r="F37" s="173"/>
      <c r="G37" s="174"/>
      <c r="H37" s="146" t="s">
        <v>3</v>
      </c>
      <c r="I37" s="147"/>
      <c r="J37" s="148"/>
      <c r="K37" s="180"/>
      <c r="L37" s="167"/>
      <c r="M37" s="167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5"/>
      <c r="AB37" s="39"/>
      <c r="AC37" s="67"/>
    </row>
    <row r="38" spans="1:29" ht="15.9" customHeight="1">
      <c r="A38" s="39"/>
      <c r="B38" s="172"/>
      <c r="C38" s="173"/>
      <c r="D38" s="173"/>
      <c r="E38" s="173"/>
      <c r="F38" s="173"/>
      <c r="G38" s="174"/>
      <c r="H38" s="146" t="s">
        <v>79</v>
      </c>
      <c r="I38" s="147"/>
      <c r="J38" s="148"/>
      <c r="K38" s="143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5"/>
      <c r="AB38" s="39"/>
      <c r="AC38" s="67"/>
    </row>
    <row r="39" spans="1:29" ht="15.9" customHeight="1">
      <c r="A39" s="39"/>
      <c r="B39" s="172"/>
      <c r="C39" s="173"/>
      <c r="D39" s="173"/>
      <c r="E39" s="173"/>
      <c r="F39" s="173"/>
      <c r="G39" s="174"/>
      <c r="H39" s="152" t="s">
        <v>78</v>
      </c>
      <c r="I39" s="153"/>
      <c r="J39" s="154"/>
      <c r="K39" s="199"/>
      <c r="L39" s="176"/>
      <c r="M39" s="176"/>
      <c r="N39" s="176"/>
      <c r="O39" s="176"/>
      <c r="P39" s="176"/>
      <c r="Q39" s="176"/>
      <c r="R39" s="175"/>
      <c r="S39" s="175"/>
      <c r="T39" s="176"/>
      <c r="U39" s="176"/>
      <c r="V39" s="176"/>
      <c r="W39" s="176"/>
      <c r="X39" s="176"/>
      <c r="Y39" s="176"/>
      <c r="Z39" s="176"/>
      <c r="AA39" s="200"/>
      <c r="AB39" s="39"/>
      <c r="AC39" s="67"/>
    </row>
    <row r="40" spans="1:29" ht="15.9" customHeight="1" thickBot="1">
      <c r="A40" s="39"/>
      <c r="B40" s="194"/>
      <c r="C40" s="195"/>
      <c r="D40" s="195"/>
      <c r="E40" s="195"/>
      <c r="F40" s="195"/>
      <c r="G40" s="196"/>
      <c r="H40" s="184" t="s">
        <v>77</v>
      </c>
      <c r="I40" s="185"/>
      <c r="J40" s="186"/>
      <c r="K40" s="187"/>
      <c r="L40" s="188"/>
      <c r="M40" s="188"/>
      <c r="N40" s="188"/>
      <c r="O40" s="188"/>
      <c r="P40" s="188"/>
      <c r="Q40" s="188"/>
      <c r="R40" s="189" t="s">
        <v>76</v>
      </c>
      <c r="S40" s="190"/>
      <c r="T40" s="58"/>
      <c r="U40" s="59"/>
      <c r="V40" s="59"/>
      <c r="W40" s="59"/>
      <c r="X40" s="59"/>
      <c r="Y40" s="59"/>
      <c r="Z40" s="59"/>
      <c r="AA40" s="60"/>
      <c r="AB40" s="39"/>
      <c r="AC40" s="67"/>
    </row>
    <row r="41" spans="1:29" ht="15.9" customHeight="1">
      <c r="A41" s="39"/>
      <c r="B41" s="47"/>
      <c r="C41" s="52"/>
      <c r="D41" s="52"/>
      <c r="E41" s="52"/>
      <c r="F41" s="52"/>
      <c r="G41" s="52"/>
      <c r="H41" s="53"/>
      <c r="I41" s="53"/>
      <c r="J41" s="53"/>
      <c r="K41" s="68"/>
      <c r="L41" s="68"/>
      <c r="M41" s="68"/>
      <c r="N41" s="68"/>
      <c r="O41" s="68"/>
      <c r="P41" s="68"/>
      <c r="Q41" s="68"/>
      <c r="R41" s="54"/>
      <c r="S41" s="53"/>
      <c r="T41" s="69"/>
      <c r="U41" s="70"/>
      <c r="V41" s="70"/>
      <c r="W41" s="70"/>
      <c r="X41" s="70"/>
      <c r="Y41" s="70"/>
      <c r="Z41" s="70"/>
      <c r="AA41" s="70"/>
      <c r="AB41" s="50"/>
      <c r="AC41" s="67"/>
    </row>
    <row r="42" spans="1:29" ht="20.100000000000001" customHeight="1" thickBot="1">
      <c r="A42" s="39"/>
      <c r="B42" s="110" t="s">
        <v>61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3"/>
      <c r="Y42" s="110"/>
      <c r="Z42" s="110"/>
      <c r="AA42" s="110"/>
      <c r="AB42" s="67"/>
      <c r="AC42" s="67"/>
    </row>
    <row r="43" spans="1:29" ht="18" customHeight="1">
      <c r="A43" s="39"/>
      <c r="B43" s="181" t="s">
        <v>13</v>
      </c>
      <c r="C43" s="182"/>
      <c r="D43" s="182"/>
      <c r="E43" s="182"/>
      <c r="F43" s="182"/>
      <c r="G43" s="183"/>
      <c r="H43" s="160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2"/>
      <c r="AB43" s="39"/>
      <c r="AC43" s="67"/>
    </row>
    <row r="44" spans="1:29" ht="24" customHeight="1">
      <c r="A44" s="39"/>
      <c r="B44" s="163" t="s">
        <v>16</v>
      </c>
      <c r="C44" s="164"/>
      <c r="D44" s="164"/>
      <c r="E44" s="164"/>
      <c r="F44" s="164"/>
      <c r="G44" s="165"/>
      <c r="H44" s="166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8"/>
      <c r="AB44" s="39"/>
      <c r="AC44" s="67"/>
    </row>
    <row r="45" spans="1:29" ht="24" customHeight="1">
      <c r="A45" s="39"/>
      <c r="B45" s="169" t="s">
        <v>15</v>
      </c>
      <c r="C45" s="170"/>
      <c r="D45" s="170"/>
      <c r="E45" s="170"/>
      <c r="F45" s="170"/>
      <c r="G45" s="171"/>
      <c r="H45" s="128"/>
      <c r="I45" s="129" t="s">
        <v>7</v>
      </c>
      <c r="J45" s="130"/>
      <c r="K45" s="175"/>
      <c r="L45" s="175"/>
      <c r="M45" s="86" t="s">
        <v>6</v>
      </c>
      <c r="N45" s="176"/>
      <c r="O45" s="176"/>
      <c r="P45" s="72" t="s">
        <v>5</v>
      </c>
      <c r="Q45" s="72"/>
      <c r="R45" s="73"/>
      <c r="S45" s="73"/>
      <c r="T45" s="73"/>
      <c r="U45" s="73"/>
      <c r="V45" s="73"/>
      <c r="W45" s="73"/>
      <c r="X45" s="73"/>
      <c r="Y45" s="73"/>
      <c r="Z45" s="73"/>
      <c r="AA45" s="74"/>
      <c r="AB45" s="39"/>
      <c r="AC45" s="67"/>
    </row>
    <row r="46" spans="1:29" ht="24" customHeight="1">
      <c r="A46" s="39"/>
      <c r="B46" s="172"/>
      <c r="C46" s="173"/>
      <c r="D46" s="173"/>
      <c r="E46" s="173"/>
      <c r="F46" s="173"/>
      <c r="G46" s="174"/>
      <c r="H46" s="146" t="s">
        <v>4</v>
      </c>
      <c r="I46" s="147"/>
      <c r="J46" s="147"/>
      <c r="K46" s="177"/>
      <c r="L46" s="178"/>
      <c r="M46" s="179"/>
      <c r="N46" s="75"/>
      <c r="O46" s="76"/>
      <c r="P46" s="76"/>
      <c r="Q46" s="76"/>
      <c r="R46" s="77"/>
      <c r="S46" s="77"/>
      <c r="T46" s="77"/>
      <c r="U46" s="78"/>
      <c r="V46" s="78"/>
      <c r="W46" s="78"/>
      <c r="X46" s="78"/>
      <c r="Y46" s="78"/>
      <c r="Z46" s="78"/>
      <c r="AA46" s="79"/>
      <c r="AB46" s="39"/>
      <c r="AC46" s="67"/>
    </row>
    <row r="47" spans="1:29" ht="24" customHeight="1">
      <c r="A47" s="39"/>
      <c r="B47" s="172"/>
      <c r="C47" s="173"/>
      <c r="D47" s="173"/>
      <c r="E47" s="173"/>
      <c r="F47" s="173"/>
      <c r="G47" s="174"/>
      <c r="H47" s="146" t="s">
        <v>3</v>
      </c>
      <c r="I47" s="147"/>
      <c r="J47" s="148"/>
      <c r="K47" s="180"/>
      <c r="L47" s="167"/>
      <c r="M47" s="167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5"/>
      <c r="AB47" s="39"/>
      <c r="AC47" s="67"/>
    </row>
    <row r="48" spans="1:29" ht="24" customHeight="1">
      <c r="A48" s="39"/>
      <c r="B48" s="163"/>
      <c r="C48" s="164"/>
      <c r="D48" s="164"/>
      <c r="E48" s="164"/>
      <c r="F48" s="164"/>
      <c r="G48" s="165"/>
      <c r="H48" s="146" t="s">
        <v>2</v>
      </c>
      <c r="I48" s="147"/>
      <c r="J48" s="148"/>
      <c r="K48" s="143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5"/>
      <c r="AB48" s="39"/>
      <c r="AC48" s="67"/>
    </row>
    <row r="49" spans="1:29" ht="24" customHeight="1">
      <c r="A49" s="39"/>
      <c r="B49" s="169" t="s">
        <v>14</v>
      </c>
      <c r="C49" s="170"/>
      <c r="D49" s="170"/>
      <c r="E49" s="170"/>
      <c r="F49" s="170"/>
      <c r="G49" s="171"/>
      <c r="H49" s="223" t="s">
        <v>13</v>
      </c>
      <c r="I49" s="224"/>
      <c r="J49" s="225"/>
      <c r="K49" s="204"/>
      <c r="L49" s="205"/>
      <c r="M49" s="205"/>
      <c r="N49" s="205"/>
      <c r="O49" s="205"/>
      <c r="P49" s="205"/>
      <c r="Q49" s="206"/>
      <c r="R49" s="207" t="s">
        <v>13</v>
      </c>
      <c r="S49" s="208"/>
      <c r="T49" s="226"/>
      <c r="U49" s="205"/>
      <c r="V49" s="205"/>
      <c r="W49" s="205"/>
      <c r="X49" s="205"/>
      <c r="Y49" s="205"/>
      <c r="Z49" s="205"/>
      <c r="AA49" s="227"/>
      <c r="AB49" s="39"/>
      <c r="AC49" s="67"/>
    </row>
    <row r="50" spans="1:29" ht="24" customHeight="1">
      <c r="A50" s="39"/>
      <c r="B50" s="163"/>
      <c r="C50" s="164"/>
      <c r="D50" s="164"/>
      <c r="E50" s="164"/>
      <c r="F50" s="164"/>
      <c r="G50" s="165"/>
      <c r="H50" s="152" t="s">
        <v>12</v>
      </c>
      <c r="I50" s="153"/>
      <c r="J50" s="154"/>
      <c r="K50" s="155"/>
      <c r="L50" s="156"/>
      <c r="M50" s="156"/>
      <c r="N50" s="156"/>
      <c r="O50" s="156"/>
      <c r="P50" s="156"/>
      <c r="Q50" s="157"/>
      <c r="R50" s="158" t="s">
        <v>11</v>
      </c>
      <c r="S50" s="159"/>
      <c r="T50" s="228"/>
      <c r="U50" s="156"/>
      <c r="V50" s="156"/>
      <c r="W50" s="156"/>
      <c r="X50" s="156"/>
      <c r="Y50" s="156"/>
      <c r="Z50" s="156"/>
      <c r="AA50" s="229"/>
      <c r="AB50" s="39"/>
      <c r="AC50" s="67"/>
    </row>
    <row r="51" spans="1:29" ht="24" customHeight="1" thickBot="1">
      <c r="A51" s="39"/>
      <c r="B51" s="212" t="s">
        <v>10</v>
      </c>
      <c r="C51" s="213"/>
      <c r="D51" s="213"/>
      <c r="E51" s="213"/>
      <c r="F51" s="213"/>
      <c r="G51" s="214"/>
      <c r="H51" s="184" t="s">
        <v>9</v>
      </c>
      <c r="I51" s="185"/>
      <c r="J51" s="186"/>
      <c r="K51" s="187"/>
      <c r="L51" s="188"/>
      <c r="M51" s="188"/>
      <c r="N51" s="188"/>
      <c r="O51" s="188"/>
      <c r="P51" s="188"/>
      <c r="Q51" s="219"/>
      <c r="R51" s="215" t="s">
        <v>8</v>
      </c>
      <c r="S51" s="186"/>
      <c r="T51" s="216"/>
      <c r="U51" s="217"/>
      <c r="V51" s="217"/>
      <c r="W51" s="217"/>
      <c r="X51" s="217"/>
      <c r="Y51" s="217"/>
      <c r="Z51" s="217"/>
      <c r="AA51" s="218"/>
      <c r="AB51" s="39"/>
      <c r="AC51" s="67"/>
    </row>
    <row r="52" spans="1:29" ht="20.100000000000001" customHeight="1">
      <c r="A52" s="39"/>
      <c r="B52" s="117" t="s">
        <v>94</v>
      </c>
      <c r="C52" s="52"/>
      <c r="D52" s="52"/>
      <c r="E52" s="52"/>
      <c r="F52" s="52"/>
      <c r="G52" s="52"/>
      <c r="H52" s="53"/>
      <c r="I52" s="53"/>
      <c r="J52" s="53"/>
      <c r="K52" s="68"/>
      <c r="L52" s="68"/>
      <c r="M52" s="68"/>
      <c r="N52" s="68"/>
      <c r="O52" s="68"/>
      <c r="P52" s="68"/>
      <c r="Q52" s="68"/>
      <c r="R52" s="54"/>
      <c r="S52" s="53"/>
      <c r="T52" s="69"/>
      <c r="U52" s="70"/>
      <c r="V52" s="70"/>
      <c r="W52" s="70"/>
      <c r="X52" s="70"/>
      <c r="Y52" s="70"/>
      <c r="Z52" s="70"/>
      <c r="AA52" s="70"/>
      <c r="AB52" s="39"/>
      <c r="AC52" s="67"/>
    </row>
    <row r="53" spans="1:29" ht="20.100000000000001" customHeight="1">
      <c r="A53" s="39"/>
      <c r="B53" s="232" t="s">
        <v>95</v>
      </c>
      <c r="C53" s="232"/>
      <c r="D53" s="232"/>
      <c r="E53" s="232"/>
      <c r="F53" s="232"/>
      <c r="G53" s="232"/>
      <c r="H53" s="230" t="s">
        <v>93</v>
      </c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39"/>
      <c r="AC53" s="67"/>
    </row>
    <row r="54" spans="1:29" ht="22.5" customHeight="1">
      <c r="A54" s="39"/>
      <c r="B54" s="38" t="s">
        <v>1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40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2"/>
      <c r="AA54" s="42"/>
      <c r="AB54" s="39"/>
      <c r="AC54" s="67"/>
    </row>
    <row r="55" spans="1:29" ht="30" customHeight="1">
      <c r="A55" s="39"/>
      <c r="B55" s="209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1"/>
      <c r="AB55" s="39"/>
      <c r="AC55" s="67"/>
    </row>
    <row r="56" spans="1:29" ht="14.25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9"/>
      <c r="AC56" s="67"/>
    </row>
    <row r="57" spans="1:29" ht="12.75" customHeight="1">
      <c r="A57" s="39"/>
      <c r="B57" s="38" t="s">
        <v>0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9"/>
      <c r="AC57" s="67"/>
    </row>
    <row r="58" spans="1:29" ht="15.75" customHeight="1">
      <c r="A58" s="39"/>
      <c r="B58" s="87" t="s">
        <v>45</v>
      </c>
      <c r="C58" s="88"/>
      <c r="D58" s="88"/>
      <c r="E58" s="89"/>
      <c r="F58" s="149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1"/>
      <c r="S58" s="38"/>
      <c r="T58" s="38"/>
      <c r="U58" s="38"/>
      <c r="V58" s="38"/>
      <c r="W58" s="38"/>
      <c r="X58" s="38"/>
      <c r="Y58" s="38"/>
      <c r="Z58" s="38"/>
      <c r="AA58" s="38"/>
      <c r="AB58" s="39"/>
      <c r="AC58" s="67"/>
    </row>
    <row r="59" spans="1:29" ht="15.75" customHeight="1">
      <c r="A59" s="39"/>
      <c r="B59" s="87" t="s">
        <v>86</v>
      </c>
      <c r="C59" s="88"/>
      <c r="D59" s="88"/>
      <c r="E59" s="88"/>
      <c r="F59" s="61"/>
      <c r="G59" s="61"/>
      <c r="H59" s="61"/>
      <c r="I59" s="61"/>
      <c r="J59" s="61"/>
      <c r="K59" s="61"/>
      <c r="L59" s="62" t="s">
        <v>83</v>
      </c>
      <c r="M59" s="62" t="s">
        <v>84</v>
      </c>
      <c r="N59" s="90" t="s">
        <v>80</v>
      </c>
      <c r="O59" s="220" t="s">
        <v>88</v>
      </c>
      <c r="P59" s="220"/>
      <c r="Q59" s="220" t="s">
        <v>89</v>
      </c>
      <c r="R59" s="220"/>
      <c r="S59" s="38"/>
      <c r="T59" s="38"/>
      <c r="U59" s="38"/>
      <c r="V59" s="38"/>
      <c r="W59" s="38"/>
      <c r="X59" s="38"/>
      <c r="Y59" s="38"/>
      <c r="Z59" s="38"/>
      <c r="AA59" s="38"/>
      <c r="AB59" s="39"/>
      <c r="AC59" s="67"/>
    </row>
    <row r="60" spans="1:29" ht="15.75" customHeight="1">
      <c r="A60" s="39"/>
      <c r="B60" s="233" t="s">
        <v>87</v>
      </c>
      <c r="C60" s="91" t="s">
        <v>82</v>
      </c>
      <c r="D60" s="92"/>
      <c r="E60" s="92"/>
      <c r="F60" s="92"/>
      <c r="G60" s="92"/>
      <c r="H60" s="92"/>
      <c r="I60" s="92"/>
      <c r="J60" s="92"/>
      <c r="K60" s="93"/>
      <c r="L60" s="94">
        <f>Z25</f>
        <v>0</v>
      </c>
      <c r="M60" s="95">
        <f>COUNTIF('交換（故障等）、一部解約'!$AC$7:$AC$106,"活動量計（amor H2）一部解約")</f>
        <v>0</v>
      </c>
      <c r="N60" s="95">
        <f>COUNTIF('交換（故障等）、一部解約'!$AC$7:$AC$106,"活動量計（amor H2）交換（故障等）")</f>
        <v>0</v>
      </c>
      <c r="O60" s="221">
        <f>L60*13000</f>
        <v>0</v>
      </c>
      <c r="P60" s="221"/>
      <c r="Q60" s="221">
        <f>L60*2000-M60*2000</f>
        <v>0</v>
      </c>
      <c r="R60" s="221"/>
      <c r="S60" s="38"/>
      <c r="T60" s="38"/>
      <c r="U60" s="38"/>
      <c r="V60" s="38"/>
      <c r="W60" s="38"/>
      <c r="X60" s="38"/>
      <c r="Y60" s="38"/>
      <c r="Z60" s="38"/>
      <c r="AA60" s="38"/>
      <c r="AB60" s="67"/>
      <c r="AC60" s="67"/>
    </row>
    <row r="61" spans="1:29" ht="15.75" customHeight="1">
      <c r="A61" s="39"/>
      <c r="B61" s="220"/>
      <c r="C61" s="96" t="s">
        <v>91</v>
      </c>
      <c r="D61" s="96"/>
      <c r="E61" s="96"/>
      <c r="F61" s="97"/>
      <c r="G61" s="97"/>
      <c r="H61" s="97"/>
      <c r="I61" s="97"/>
      <c r="J61" s="98"/>
      <c r="K61" s="97"/>
      <c r="L61" s="94">
        <f>Z27</f>
        <v>0</v>
      </c>
      <c r="M61" s="95">
        <f>COUNTIF('交換（故障等）、一部解約'!$AC$7:$AC$56,"みまもりふくろう 通信機Acty-G2（標準バッテリーモデル）一部解約")</f>
        <v>0</v>
      </c>
      <c r="N61" s="95">
        <f>COUNTIF('交換（故障等）、一部解約'!$AC$7:$AC$106,"みまもりふくろう 通信機Acty-G2（標準バッテリーモデル）交換（故障等）")</f>
        <v>0</v>
      </c>
      <c r="O61" s="221">
        <f>L61*31000</f>
        <v>0</v>
      </c>
      <c r="P61" s="221"/>
      <c r="Q61" s="221">
        <f>IF($H$17="スマートフォン接続プラン",0,L61*600-M61*600)</f>
        <v>0</v>
      </c>
      <c r="R61" s="221"/>
      <c r="S61" s="39"/>
      <c r="T61" s="39"/>
      <c r="U61" s="39"/>
      <c r="V61" s="39"/>
      <c r="W61" s="39"/>
      <c r="X61" s="39"/>
      <c r="Y61" s="67"/>
      <c r="Z61" s="67"/>
      <c r="AA61" s="67"/>
      <c r="AB61" s="67"/>
      <c r="AC61" s="67"/>
    </row>
    <row r="62" spans="1:29" ht="13.5" customHeight="1">
      <c r="A62" s="67"/>
      <c r="B62" s="220"/>
      <c r="C62" s="99" t="s">
        <v>85</v>
      </c>
      <c r="D62" s="100"/>
      <c r="E62" s="100"/>
      <c r="F62" s="101"/>
      <c r="G62" s="101"/>
      <c r="H62" s="101"/>
      <c r="I62" s="101"/>
      <c r="J62" s="101"/>
      <c r="K62" s="102"/>
      <c r="L62" s="103">
        <f>Z28</f>
        <v>0</v>
      </c>
      <c r="M62" s="104">
        <f>COUNTIF('交換（故障等）、一部解約'!$AC$7:$AC$56,"みまもりふくろう 通信機用充電セット一部解約")</f>
        <v>0</v>
      </c>
      <c r="N62" s="104">
        <f>COUNTIF('交換（故障等）、一部解約'!$AC$7:$AC$106,"みまもりふくろう 通信機用充電セット交換（故障等）")</f>
        <v>0</v>
      </c>
      <c r="O62" s="222">
        <f>L62*2200</f>
        <v>0</v>
      </c>
      <c r="P62" s="222"/>
      <c r="Q62" s="222" t="s">
        <v>90</v>
      </c>
      <c r="R62" s="222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</row>
    <row r="63" spans="1:29" ht="13.5" customHeight="1">
      <c r="A63" s="71"/>
      <c r="B63" s="71"/>
      <c r="C63" s="71"/>
      <c r="D63" s="71"/>
      <c r="E63" s="71"/>
      <c r="F63" s="105"/>
      <c r="G63" s="105"/>
      <c r="H63" s="105"/>
      <c r="I63" s="105"/>
      <c r="J63" s="105"/>
      <c r="K63" s="105"/>
      <c r="L63" s="105"/>
      <c r="M63" s="105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203" t="s">
        <v>99</v>
      </c>
      <c r="Z63" s="203"/>
      <c r="AA63" s="71"/>
      <c r="AB63" s="71"/>
    </row>
    <row r="64" spans="1:29" ht="13.5" customHeight="1"/>
    <row r="65" ht="13.5" customHeight="1"/>
    <row r="66" ht="13.5" customHeight="1"/>
    <row r="67" ht="13.5" customHeight="1"/>
  </sheetData>
  <sheetProtection algorithmName="SHA-512" hashValue="/qKaTRkEvCYV29zB0mgcHfGjMIpAGsOINLyEDH66lX7zc5KiN70Rmq1syyq610BoSNQlBzF+XaaPQP8Bqf1VSg==" saltValue="plbhWRGJNG/YXXGR7Kvgzg==" spinCount="100000" sheet="1" formatCells="0" selectLockedCells="1"/>
  <mergeCells count="121">
    <mergeCell ref="B24:G28"/>
    <mergeCell ref="K27:Y27"/>
    <mergeCell ref="H27:J28"/>
    <mergeCell ref="B18:G20"/>
    <mergeCell ref="H18:P20"/>
    <mergeCell ref="Q19:S20"/>
    <mergeCell ref="T19:V19"/>
    <mergeCell ref="T20:V20"/>
    <mergeCell ref="H24:J24"/>
    <mergeCell ref="K24:Y24"/>
    <mergeCell ref="H26:J26"/>
    <mergeCell ref="K26:Y26"/>
    <mergeCell ref="Z24:AA24"/>
    <mergeCell ref="H25:J25"/>
    <mergeCell ref="K25:Y25"/>
    <mergeCell ref="Z25:AA25"/>
    <mergeCell ref="K28:Y28"/>
    <mergeCell ref="Z28:AA28"/>
    <mergeCell ref="T18:AA18"/>
    <mergeCell ref="Q18:S18"/>
    <mergeCell ref="Z27:AA27"/>
    <mergeCell ref="Z26:AA26"/>
    <mergeCell ref="Q17:S17"/>
    <mergeCell ref="H17:P17"/>
    <mergeCell ref="T17:AA17"/>
    <mergeCell ref="B17:G17"/>
    <mergeCell ref="B2:AA2"/>
    <mergeCell ref="N10:O10"/>
    <mergeCell ref="H14:J14"/>
    <mergeCell ref="H15:J15"/>
    <mergeCell ref="H16:J16"/>
    <mergeCell ref="K14:Q14"/>
    <mergeCell ref="K15:Q15"/>
    <mergeCell ref="K16:Q16"/>
    <mergeCell ref="B16:G16"/>
    <mergeCell ref="R16:S16"/>
    <mergeCell ref="T16:AA16"/>
    <mergeCell ref="B3:AA3"/>
    <mergeCell ref="B4:AA4"/>
    <mergeCell ref="B7:AA7"/>
    <mergeCell ref="R14:S14"/>
    <mergeCell ref="T14:AA14"/>
    <mergeCell ref="R15:S15"/>
    <mergeCell ref="T15:AA15"/>
    <mergeCell ref="H13:J13"/>
    <mergeCell ref="K13:AA13"/>
    <mergeCell ref="B5:G5"/>
    <mergeCell ref="H5:J5"/>
    <mergeCell ref="L5:M5"/>
    <mergeCell ref="O5:P5"/>
    <mergeCell ref="B14:G15"/>
    <mergeCell ref="B8:G8"/>
    <mergeCell ref="H8:AA8"/>
    <mergeCell ref="B9:G9"/>
    <mergeCell ref="H9:AA9"/>
    <mergeCell ref="B10:G13"/>
    <mergeCell ref="H11:J11"/>
    <mergeCell ref="K11:M11"/>
    <mergeCell ref="H12:J12"/>
    <mergeCell ref="K12:AA12"/>
    <mergeCell ref="K10:L10"/>
    <mergeCell ref="Y63:Z63"/>
    <mergeCell ref="K49:Q49"/>
    <mergeCell ref="R49:S49"/>
    <mergeCell ref="B55:AA55"/>
    <mergeCell ref="B51:G51"/>
    <mergeCell ref="R51:S51"/>
    <mergeCell ref="T51:AA51"/>
    <mergeCell ref="H51:J51"/>
    <mergeCell ref="K51:Q51"/>
    <mergeCell ref="O59:P59"/>
    <mergeCell ref="Q59:R59"/>
    <mergeCell ref="O60:P60"/>
    <mergeCell ref="Q60:R60"/>
    <mergeCell ref="O61:P61"/>
    <mergeCell ref="O62:P62"/>
    <mergeCell ref="Q61:R61"/>
    <mergeCell ref="B49:G50"/>
    <mergeCell ref="H49:J49"/>
    <mergeCell ref="T49:AA49"/>
    <mergeCell ref="T50:AA50"/>
    <mergeCell ref="Q62:R62"/>
    <mergeCell ref="H53:AA53"/>
    <mergeCell ref="B53:G53"/>
    <mergeCell ref="B60:B62"/>
    <mergeCell ref="R40:S40"/>
    <mergeCell ref="B34:G40"/>
    <mergeCell ref="K34:R34"/>
    <mergeCell ref="K39:AA39"/>
    <mergeCell ref="H39:J39"/>
    <mergeCell ref="K35:L35"/>
    <mergeCell ref="N35:O35"/>
    <mergeCell ref="H36:J36"/>
    <mergeCell ref="K36:M36"/>
    <mergeCell ref="H37:J37"/>
    <mergeCell ref="K37:AA37"/>
    <mergeCell ref="H38:J38"/>
    <mergeCell ref="M31:R31"/>
    <mergeCell ref="B31:G31"/>
    <mergeCell ref="H31:L31"/>
    <mergeCell ref="S31:AA31"/>
    <mergeCell ref="K38:AA38"/>
    <mergeCell ref="H48:J48"/>
    <mergeCell ref="K48:AA48"/>
    <mergeCell ref="F58:R58"/>
    <mergeCell ref="H50:J50"/>
    <mergeCell ref="K50:Q50"/>
    <mergeCell ref="R50:S50"/>
    <mergeCell ref="H43:AA43"/>
    <mergeCell ref="B44:G44"/>
    <mergeCell ref="H44:AA44"/>
    <mergeCell ref="B45:G48"/>
    <mergeCell ref="K45:L45"/>
    <mergeCell ref="N45:O45"/>
    <mergeCell ref="H46:J46"/>
    <mergeCell ref="K46:M46"/>
    <mergeCell ref="H47:J47"/>
    <mergeCell ref="K47:AA47"/>
    <mergeCell ref="B43:G43"/>
    <mergeCell ref="H40:J40"/>
    <mergeCell ref="K40:Q40"/>
  </mergeCells>
  <phoneticPr fontId="3"/>
  <conditionalFormatting sqref="H27 K28:AA28 Z27 K27 H24:AA25 H26:K26 Z26:AA26">
    <cfRule type="expression" dxfId="13" priority="19">
      <formula>$H$18&lt;&gt;"機器追加"</formula>
    </cfRule>
  </conditionalFormatting>
  <conditionalFormatting sqref="H31">
    <cfRule type="expression" dxfId="0" priority="18">
      <formula>OR($H$18="",$H$18="利用休止",$H$18="機器追加",$H$18="契約情報変更　(口座振替情報変更以外）")</formula>
    </cfRule>
  </conditionalFormatting>
  <conditionalFormatting sqref="S31:AA31">
    <cfRule type="expression" dxfId="12" priority="17">
      <formula>OR($H$18="",$H$18="利用休止",$H$18="機器追加",$H$18="全部解約",$H$18="契約情報変更　(口座振替情報変更以外）")</formula>
    </cfRule>
  </conditionalFormatting>
  <conditionalFormatting sqref="T18:AA18">
    <cfRule type="expression" dxfId="11" priority="16">
      <formula>$H$18&lt;&gt;"全部解約"</formula>
    </cfRule>
  </conditionalFormatting>
  <conditionalFormatting sqref="H43:AA51">
    <cfRule type="expression" dxfId="10" priority="15">
      <formula>$H$18&lt;&gt;"契約情報変更　(口座振替情報変更以外）"</formula>
    </cfRule>
  </conditionalFormatting>
  <conditionalFormatting sqref="H27 K28:AA28 Z27 K27">
    <cfRule type="expression" dxfId="9" priority="13">
      <formula>$H$17="スマートフォン接続プラン"</formula>
    </cfRule>
  </conditionalFormatting>
  <conditionalFormatting sqref="H34:AA40">
    <cfRule type="expression" dxfId="8" priority="8">
      <formula>OR($H$18="利用休止",$H$18="",$H$18="契約情報変更",$H$18="全部解約",$H$18="一部解約",$H$18="一時解約（最低月額料金が必要）",$H$18="契約情報変更　(口座振替情報変更以外）")</formula>
    </cfRule>
  </conditionalFormatting>
  <conditionalFormatting sqref="H35:AA40">
    <cfRule type="expression" dxfId="7" priority="7">
      <formula>$K$34&lt;&gt;"新しく指定する（以下に入力してください）"</formula>
    </cfRule>
  </conditionalFormatting>
  <conditionalFormatting sqref="H27 K28:Y28 K27">
    <cfRule type="expression" dxfId="6" priority="22">
      <formula>$R$28=TRUE</formula>
    </cfRule>
  </conditionalFormatting>
  <conditionalFormatting sqref="Z28:AA28 Z27">
    <cfRule type="expression" dxfId="5" priority="31">
      <formula>$R$28=TRUE</formula>
    </cfRule>
  </conditionalFormatting>
  <conditionalFormatting sqref="T20 W20:AA20">
    <cfRule type="expression" dxfId="4" priority="6">
      <formula>$H$18&lt;&gt;"利用休止"</formula>
    </cfRule>
  </conditionalFormatting>
  <conditionalFormatting sqref="T19 W19:AA19">
    <cfRule type="expression" dxfId="3" priority="3">
      <formula>$H$18&lt;&gt;"利用休止"</formula>
    </cfRule>
  </conditionalFormatting>
  <conditionalFormatting sqref="H25:AA25 H27:AA28">
    <cfRule type="expression" dxfId="2" priority="2">
      <formula>$H$17="SIM接続プラン"</formula>
    </cfRule>
  </conditionalFormatting>
  <conditionalFormatting sqref="H26:AA26">
    <cfRule type="expression" dxfId="1" priority="1">
      <formula>$H$17="モバイルルータ―接続プラン"</formula>
    </cfRule>
  </conditionalFormatting>
  <dataValidations xWindow="1361" yWindow="826" count="13">
    <dataValidation type="list" showInputMessage="1" showErrorMessage="1" sqref="K11:M11 K46:M46 K36:M36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H17:P17">
      <formula1>"モバイルルーター接続プラン,スマートフォン接続プラン,SIM接続プラン"</formula1>
    </dataValidation>
    <dataValidation type="list" allowBlank="1" showInputMessage="1" showErrorMessage="1" prompt="【ご注意】　変更締切日（毎月15日）を過ぎた後で本申込書をご提出頂いた場合、最短で翌月末日付での解約となります。" sqref="H31">
      <formula1>"１月末日,２月末日,３月末日,４月末日,５月末日,６月末日,７月末日,８月末日,９月末日,１０月末日,１１月末日,１２月末日"</formula1>
    </dataValidation>
    <dataValidation type="list" allowBlank="1" showInputMessage="1" showErrorMessage="1" sqref="K34">
      <formula1>"契約時と同じ,新しく指定する（以下に入力してください）"</formula1>
    </dataValidation>
    <dataValidation type="list" allowBlank="1" showInputMessage="1" showErrorMessage="1" sqref="H18:P20">
      <formula1>"機器追加,交換（故障等）,利用休止,一部解約,全部解約,契約情報変更　(口座振替情報変更以外）"</formula1>
    </dataValidation>
    <dataValidation type="whole" allowBlank="1" showInputMessage="1" showErrorMessage="1" sqref="AA25:AA26 AA28 Z25:Z28">
      <formula1>0</formula1>
      <formula2>10000</formula2>
    </dataValidation>
    <dataValidation allowBlank="1" showErrorMessage="1" prompt="利用休止時にはAIの学習データは削除されますが、初期設定で登録したデータ（デバイス情報、アカウント情報、グループ情報）は維持されます。_x000a_※休止終了日が未定の場合でも現時点での予定を記載願します。休止終了日の変更は可能です。_x000a_※利用休止期間は最大9カ月となります。" sqref="AA19 X20 Z20:AA20"/>
    <dataValidation allowBlank="1" showInputMessage="1" showErrorMessage="1" prompt="全部解約時にはAIの学習データおよび初期設定で登録したデータ（デバイス情報、アカウント情報、グループ情報）が削除されます。" sqref="T18:AA18"/>
    <dataValidation type="list" allowBlank="1" showInputMessage="1" showErrorMessage="1" prompt="利用休止時には計測データおよびAIの学習データは削除されますが、初期設定で登録したデータ（デバイス情報、アカウント情報、グループ情報）は維持されます。_x000a_※休止終了日が未定の場合でも現時点での予定を記載願します。休止終了日の変更は可能です。_x000a_※利用休止期間は最大9カ月となります。" sqref="W19:W20">
      <formula1>"2023,2024,2025,2026"</formula1>
    </dataValidation>
    <dataValidation type="list" allowBlank="1" showInputMessage="1" showErrorMessage="1" prompt="利用休止時には計測データおよびAIの学習データは削除されますが、初期設定で登録したデータ（デバイス情報、アカウント情報、グループ情報）は維持されます。_x000a_※休止終了日が未定の場合でも現時点での予定を記載願します。休止終了日の変更は可能です。_x000a_※利用休止期間は最大9カ月となります。" sqref="Y19:Y20">
      <formula1>"４,５,６,７,８,９,１０,１１,１２,１,２,３"</formula1>
    </dataValidation>
    <dataValidation allowBlank="1" showInputMessage="1" showErrorMessage="1" prompt="利用休止時には計測データおよびAIの学習データは削除されますが、初期設定で登録したデータ（デバイス情報、アカウント情報、グループ情報）は維持されます。_x000a_※休止終了日が未定の場合でも現時点での予定を記載願します。休止終了日の変更は可能です。_x000a_※利用休止期間は最大9カ月となります。" sqref="T19:V20"/>
    <dataValidation allowBlank="1" showErrorMessage="1" prompt="全部解約時にはAIの学習データおよび初期設定で登録したデータ（デバイス情報、アカウント情報、グループ情報）が削除されます。" sqref="Z19"/>
    <dataValidation allowBlank="1" showErrorMessage="1" prompt="利用休止時には計測データおよびAIの学習データは削除されますが、初期設定で登録したデータ（デバイス情報、アカウント情報、グループ情報）は維持されます。_x000a_※休止終了日が未定の場合でも現時点での予定を記載願します。休止終了日の変更は可能です。_x000a_※利用休止期間は最大9カ月となります。" sqref="X19"/>
  </dataValidations>
  <hyperlinks>
    <hyperlink ref="S31" location="'交換（故障等）、一部解約'!A1" display="ここをクリックし機器詳細を入力してください"/>
    <hyperlink ref="H53" r:id="rId1"/>
  </hyperlinks>
  <printOptions horizontalCentered="1"/>
  <pageMargins left="0.59055118110236227" right="0.59055118110236227" top="0.31496062992125984" bottom="0.31496062992125984" header="0.27559055118110237" footer="0.19685039370078741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207"/>
  <sheetViews>
    <sheetView showGridLines="0" zoomScaleNormal="100" workbookViewId="0">
      <selection activeCell="W7" sqref="W7:AA7"/>
    </sheetView>
  </sheetViews>
  <sheetFormatPr defaultRowHeight="16.2"/>
  <cols>
    <col min="1" max="1" width="1.6328125" customWidth="1"/>
    <col min="2" max="2" width="4.6328125" style="56" customWidth="1"/>
    <col min="3" max="27" width="5" customWidth="1"/>
  </cols>
  <sheetData>
    <row r="1" spans="1:30">
      <c r="A1" s="106"/>
      <c r="B1" s="107" t="s">
        <v>63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335" t="s">
        <v>66</v>
      </c>
      <c r="W1" s="335"/>
      <c r="X1" s="335"/>
      <c r="Y1" s="335"/>
      <c r="Z1" s="335"/>
      <c r="AA1" s="335"/>
    </row>
    <row r="2" spans="1:30" ht="16.5" customHeight="1">
      <c r="A2" s="106"/>
      <c r="B2" s="329" t="s">
        <v>109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31"/>
      <c r="S2" s="108"/>
      <c r="T2" s="108"/>
      <c r="U2" s="108"/>
      <c r="V2" s="108"/>
      <c r="W2" s="108"/>
      <c r="X2" s="108"/>
      <c r="Y2" s="108"/>
      <c r="Z2" s="108"/>
      <c r="AA2" s="108"/>
    </row>
    <row r="3" spans="1:30">
      <c r="A3" s="106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31"/>
      <c r="S3" s="108"/>
      <c r="T3" s="108"/>
      <c r="U3" s="108"/>
      <c r="V3" s="108"/>
      <c r="W3" s="108"/>
      <c r="X3" s="108"/>
      <c r="Y3" s="108"/>
      <c r="Z3" s="108"/>
      <c r="AA3" s="108"/>
    </row>
    <row r="4" spans="1:30">
      <c r="A4" s="106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31"/>
      <c r="S4" s="108"/>
      <c r="T4" s="108"/>
      <c r="U4" s="108"/>
      <c r="V4" s="108"/>
      <c r="W4" s="108"/>
      <c r="X4" s="108"/>
      <c r="Y4" s="108"/>
      <c r="Z4" s="108"/>
      <c r="AA4" s="108"/>
    </row>
    <row r="5" spans="1:30">
      <c r="A5" s="106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14"/>
      <c r="AC5" s="114"/>
      <c r="AD5" s="114"/>
    </row>
    <row r="6" spans="1:30" ht="19.2">
      <c r="B6" s="64" t="s">
        <v>62</v>
      </c>
      <c r="C6" s="332" t="s">
        <v>64</v>
      </c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2" t="s">
        <v>81</v>
      </c>
      <c r="P6" s="333"/>
      <c r="Q6" s="333"/>
      <c r="R6" s="333"/>
      <c r="S6" s="333"/>
      <c r="T6" s="333"/>
      <c r="U6" s="333"/>
      <c r="V6" s="334"/>
      <c r="W6" s="332" t="s">
        <v>65</v>
      </c>
      <c r="X6" s="333"/>
      <c r="Y6" s="333"/>
      <c r="Z6" s="333"/>
      <c r="AA6" s="334"/>
      <c r="AB6" s="114"/>
      <c r="AC6" s="114"/>
      <c r="AD6" s="114"/>
    </row>
    <row r="7" spans="1:30">
      <c r="B7" s="65">
        <v>1</v>
      </c>
      <c r="C7" s="323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5"/>
      <c r="P7" s="326"/>
      <c r="Q7" s="326"/>
      <c r="R7" s="326"/>
      <c r="S7" s="326"/>
      <c r="T7" s="326"/>
      <c r="U7" s="326"/>
      <c r="V7" s="327"/>
      <c r="W7" s="328"/>
      <c r="X7" s="328"/>
      <c r="Y7" s="328"/>
      <c r="Z7" s="328"/>
      <c r="AA7" s="328"/>
      <c r="AB7" s="114"/>
      <c r="AC7" s="63" t="str">
        <f>C7&amp;W7</f>
        <v/>
      </c>
      <c r="AD7" s="114"/>
    </row>
    <row r="8" spans="1:30">
      <c r="B8" s="65">
        <v>2</v>
      </c>
      <c r="C8" s="323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5"/>
      <c r="P8" s="326"/>
      <c r="Q8" s="326"/>
      <c r="R8" s="326"/>
      <c r="S8" s="326"/>
      <c r="T8" s="326"/>
      <c r="U8" s="326"/>
      <c r="V8" s="327"/>
      <c r="W8" s="328"/>
      <c r="X8" s="328"/>
      <c r="Y8" s="328"/>
      <c r="Z8" s="328"/>
      <c r="AA8" s="328"/>
      <c r="AB8" s="115"/>
      <c r="AC8" s="63" t="str">
        <f t="shared" ref="AC8:AC71" si="0">C8&amp;W8</f>
        <v/>
      </c>
      <c r="AD8" s="114"/>
    </row>
    <row r="9" spans="1:30">
      <c r="B9" s="65">
        <v>3</v>
      </c>
      <c r="C9" s="323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5"/>
      <c r="P9" s="326"/>
      <c r="Q9" s="326"/>
      <c r="R9" s="326"/>
      <c r="S9" s="326"/>
      <c r="T9" s="326"/>
      <c r="U9" s="326"/>
      <c r="V9" s="327"/>
      <c r="W9" s="328"/>
      <c r="X9" s="328"/>
      <c r="Y9" s="328"/>
      <c r="Z9" s="328"/>
      <c r="AA9" s="328"/>
      <c r="AB9" s="115"/>
      <c r="AC9" s="63" t="str">
        <f t="shared" si="0"/>
        <v/>
      </c>
      <c r="AD9" s="114"/>
    </row>
    <row r="10" spans="1:30">
      <c r="B10" s="65">
        <v>4</v>
      </c>
      <c r="C10" s="323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5"/>
      <c r="P10" s="326"/>
      <c r="Q10" s="326"/>
      <c r="R10" s="326"/>
      <c r="S10" s="326"/>
      <c r="T10" s="326"/>
      <c r="U10" s="326"/>
      <c r="V10" s="327"/>
      <c r="W10" s="328"/>
      <c r="X10" s="328"/>
      <c r="Y10" s="328"/>
      <c r="Z10" s="328"/>
      <c r="AA10" s="328"/>
      <c r="AB10" s="115"/>
      <c r="AC10" s="63" t="str">
        <f t="shared" si="0"/>
        <v/>
      </c>
      <c r="AD10" s="114"/>
    </row>
    <row r="11" spans="1:30">
      <c r="B11" s="65">
        <v>5</v>
      </c>
      <c r="C11" s="323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5"/>
      <c r="P11" s="326"/>
      <c r="Q11" s="326"/>
      <c r="R11" s="326"/>
      <c r="S11" s="326"/>
      <c r="T11" s="326"/>
      <c r="U11" s="326"/>
      <c r="V11" s="327"/>
      <c r="W11" s="328"/>
      <c r="X11" s="328"/>
      <c r="Y11" s="328"/>
      <c r="Z11" s="328"/>
      <c r="AA11" s="328"/>
      <c r="AB11" s="115"/>
      <c r="AC11" s="63" t="str">
        <f t="shared" si="0"/>
        <v/>
      </c>
      <c r="AD11" s="114"/>
    </row>
    <row r="12" spans="1:30">
      <c r="B12" s="65">
        <v>6</v>
      </c>
      <c r="C12" s="323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5"/>
      <c r="P12" s="326"/>
      <c r="Q12" s="326"/>
      <c r="R12" s="326"/>
      <c r="S12" s="326"/>
      <c r="T12" s="326"/>
      <c r="U12" s="326"/>
      <c r="V12" s="327"/>
      <c r="W12" s="328"/>
      <c r="X12" s="328"/>
      <c r="Y12" s="328"/>
      <c r="Z12" s="328"/>
      <c r="AA12" s="328"/>
      <c r="AB12" s="115"/>
      <c r="AC12" s="63" t="str">
        <f t="shared" si="0"/>
        <v/>
      </c>
      <c r="AD12" s="114"/>
    </row>
    <row r="13" spans="1:30">
      <c r="B13" s="65">
        <v>7</v>
      </c>
      <c r="C13" s="323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5"/>
      <c r="P13" s="326"/>
      <c r="Q13" s="326"/>
      <c r="R13" s="326"/>
      <c r="S13" s="326"/>
      <c r="T13" s="326"/>
      <c r="U13" s="326"/>
      <c r="V13" s="327"/>
      <c r="W13" s="328"/>
      <c r="X13" s="328"/>
      <c r="Y13" s="328"/>
      <c r="Z13" s="328"/>
      <c r="AA13" s="328"/>
      <c r="AB13" s="114"/>
      <c r="AC13" s="63" t="str">
        <f t="shared" si="0"/>
        <v/>
      </c>
      <c r="AD13" s="114"/>
    </row>
    <row r="14" spans="1:30">
      <c r="B14" s="65">
        <v>8</v>
      </c>
      <c r="C14" s="323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5"/>
      <c r="P14" s="326"/>
      <c r="Q14" s="326"/>
      <c r="R14" s="326"/>
      <c r="S14" s="326"/>
      <c r="T14" s="326"/>
      <c r="U14" s="326"/>
      <c r="V14" s="327"/>
      <c r="W14" s="328"/>
      <c r="X14" s="328"/>
      <c r="Y14" s="328"/>
      <c r="Z14" s="328"/>
      <c r="AA14" s="328"/>
      <c r="AB14" s="114"/>
      <c r="AC14" s="63" t="str">
        <f t="shared" si="0"/>
        <v/>
      </c>
      <c r="AD14" s="114"/>
    </row>
    <row r="15" spans="1:30">
      <c r="B15" s="65">
        <v>9</v>
      </c>
      <c r="C15" s="323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5"/>
      <c r="P15" s="326"/>
      <c r="Q15" s="326"/>
      <c r="R15" s="326"/>
      <c r="S15" s="326"/>
      <c r="T15" s="326"/>
      <c r="U15" s="326"/>
      <c r="V15" s="327"/>
      <c r="W15" s="328"/>
      <c r="X15" s="328"/>
      <c r="Y15" s="328"/>
      <c r="Z15" s="328"/>
      <c r="AA15" s="328"/>
      <c r="AB15" s="114"/>
      <c r="AC15" s="63" t="str">
        <f t="shared" si="0"/>
        <v/>
      </c>
      <c r="AD15" s="114"/>
    </row>
    <row r="16" spans="1:30">
      <c r="B16" s="65">
        <v>10</v>
      </c>
      <c r="C16" s="323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5"/>
      <c r="P16" s="326"/>
      <c r="Q16" s="326"/>
      <c r="R16" s="326"/>
      <c r="S16" s="326"/>
      <c r="T16" s="326"/>
      <c r="U16" s="326"/>
      <c r="V16" s="327"/>
      <c r="W16" s="328"/>
      <c r="X16" s="328"/>
      <c r="Y16" s="328"/>
      <c r="Z16" s="328"/>
      <c r="AA16" s="328"/>
      <c r="AB16" s="114"/>
      <c r="AC16" s="63" t="str">
        <f t="shared" si="0"/>
        <v/>
      </c>
      <c r="AD16" s="114"/>
    </row>
    <row r="17" spans="2:30">
      <c r="B17" s="65">
        <v>11</v>
      </c>
      <c r="C17" s="323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5"/>
      <c r="P17" s="326"/>
      <c r="Q17" s="326"/>
      <c r="R17" s="326"/>
      <c r="S17" s="326"/>
      <c r="T17" s="326"/>
      <c r="U17" s="326"/>
      <c r="V17" s="327"/>
      <c r="W17" s="328"/>
      <c r="X17" s="328"/>
      <c r="Y17" s="328"/>
      <c r="Z17" s="328"/>
      <c r="AA17" s="328"/>
      <c r="AB17" s="114"/>
      <c r="AC17" s="63" t="str">
        <f t="shared" si="0"/>
        <v/>
      </c>
      <c r="AD17" s="114"/>
    </row>
    <row r="18" spans="2:30">
      <c r="B18" s="65">
        <v>12</v>
      </c>
      <c r="C18" s="323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5"/>
      <c r="P18" s="326"/>
      <c r="Q18" s="326"/>
      <c r="R18" s="326"/>
      <c r="S18" s="326"/>
      <c r="T18" s="326"/>
      <c r="U18" s="326"/>
      <c r="V18" s="327"/>
      <c r="W18" s="328"/>
      <c r="X18" s="328"/>
      <c r="Y18" s="328"/>
      <c r="Z18" s="328"/>
      <c r="AA18" s="328"/>
      <c r="AB18" s="114"/>
      <c r="AC18" s="63" t="str">
        <f t="shared" si="0"/>
        <v/>
      </c>
      <c r="AD18" s="114"/>
    </row>
    <row r="19" spans="2:30">
      <c r="B19" s="65">
        <v>13</v>
      </c>
      <c r="C19" s="323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5"/>
      <c r="P19" s="326"/>
      <c r="Q19" s="326"/>
      <c r="R19" s="326"/>
      <c r="S19" s="326"/>
      <c r="T19" s="326"/>
      <c r="U19" s="326"/>
      <c r="V19" s="327"/>
      <c r="W19" s="328"/>
      <c r="X19" s="328"/>
      <c r="Y19" s="328"/>
      <c r="Z19" s="328"/>
      <c r="AA19" s="328"/>
      <c r="AB19" s="114"/>
      <c r="AC19" s="63" t="str">
        <f t="shared" si="0"/>
        <v/>
      </c>
      <c r="AD19" s="114"/>
    </row>
    <row r="20" spans="2:30">
      <c r="B20" s="65">
        <v>14</v>
      </c>
      <c r="C20" s="323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5"/>
      <c r="P20" s="326"/>
      <c r="Q20" s="326"/>
      <c r="R20" s="326"/>
      <c r="S20" s="326"/>
      <c r="T20" s="326"/>
      <c r="U20" s="326"/>
      <c r="V20" s="327"/>
      <c r="W20" s="328"/>
      <c r="X20" s="328"/>
      <c r="Y20" s="328"/>
      <c r="Z20" s="328"/>
      <c r="AA20" s="328"/>
      <c r="AB20" s="114"/>
      <c r="AC20" s="63" t="str">
        <f t="shared" si="0"/>
        <v/>
      </c>
      <c r="AD20" s="114"/>
    </row>
    <row r="21" spans="2:30">
      <c r="B21" s="65">
        <v>15</v>
      </c>
      <c r="C21" s="323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5"/>
      <c r="P21" s="326"/>
      <c r="Q21" s="326"/>
      <c r="R21" s="326"/>
      <c r="S21" s="326"/>
      <c r="T21" s="326"/>
      <c r="U21" s="326"/>
      <c r="V21" s="327"/>
      <c r="W21" s="328"/>
      <c r="X21" s="328"/>
      <c r="Y21" s="328"/>
      <c r="Z21" s="328"/>
      <c r="AA21" s="328"/>
      <c r="AB21" s="114"/>
      <c r="AC21" s="63" t="str">
        <f t="shared" si="0"/>
        <v/>
      </c>
      <c r="AD21" s="114"/>
    </row>
    <row r="22" spans="2:30">
      <c r="B22" s="65">
        <v>16</v>
      </c>
      <c r="C22" s="323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5"/>
      <c r="P22" s="326"/>
      <c r="Q22" s="326"/>
      <c r="R22" s="326"/>
      <c r="S22" s="326"/>
      <c r="T22" s="326"/>
      <c r="U22" s="326"/>
      <c r="V22" s="327"/>
      <c r="W22" s="328"/>
      <c r="X22" s="328"/>
      <c r="Y22" s="328"/>
      <c r="Z22" s="328"/>
      <c r="AA22" s="328"/>
      <c r="AB22" s="114"/>
      <c r="AC22" s="63" t="str">
        <f t="shared" si="0"/>
        <v/>
      </c>
      <c r="AD22" s="114"/>
    </row>
    <row r="23" spans="2:30">
      <c r="B23" s="65">
        <v>17</v>
      </c>
      <c r="C23" s="323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5"/>
      <c r="P23" s="326"/>
      <c r="Q23" s="326"/>
      <c r="R23" s="326"/>
      <c r="S23" s="326"/>
      <c r="T23" s="326"/>
      <c r="U23" s="326"/>
      <c r="V23" s="327"/>
      <c r="W23" s="328"/>
      <c r="X23" s="328"/>
      <c r="Y23" s="328"/>
      <c r="Z23" s="328"/>
      <c r="AA23" s="328"/>
      <c r="AB23" s="114"/>
      <c r="AC23" s="63" t="str">
        <f t="shared" si="0"/>
        <v/>
      </c>
      <c r="AD23" s="114"/>
    </row>
    <row r="24" spans="2:30">
      <c r="B24" s="65">
        <v>18</v>
      </c>
      <c r="C24" s="323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5"/>
      <c r="P24" s="326"/>
      <c r="Q24" s="326"/>
      <c r="R24" s="326"/>
      <c r="S24" s="326"/>
      <c r="T24" s="326"/>
      <c r="U24" s="326"/>
      <c r="V24" s="327"/>
      <c r="W24" s="328"/>
      <c r="X24" s="328"/>
      <c r="Y24" s="328"/>
      <c r="Z24" s="328"/>
      <c r="AA24" s="328"/>
      <c r="AB24" s="114"/>
      <c r="AC24" s="63" t="str">
        <f t="shared" si="0"/>
        <v/>
      </c>
      <c r="AD24" s="114"/>
    </row>
    <row r="25" spans="2:30">
      <c r="B25" s="65">
        <v>19</v>
      </c>
      <c r="C25" s="323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5"/>
      <c r="P25" s="326"/>
      <c r="Q25" s="326"/>
      <c r="R25" s="326"/>
      <c r="S25" s="326"/>
      <c r="T25" s="326"/>
      <c r="U25" s="326"/>
      <c r="V25" s="327"/>
      <c r="W25" s="328"/>
      <c r="X25" s="328"/>
      <c r="Y25" s="328"/>
      <c r="Z25" s="328"/>
      <c r="AA25" s="328"/>
      <c r="AB25" s="114"/>
      <c r="AC25" s="63" t="str">
        <f t="shared" si="0"/>
        <v/>
      </c>
      <c r="AD25" s="114"/>
    </row>
    <row r="26" spans="2:30">
      <c r="B26" s="65">
        <v>20</v>
      </c>
      <c r="C26" s="323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5"/>
      <c r="P26" s="326"/>
      <c r="Q26" s="326"/>
      <c r="R26" s="326"/>
      <c r="S26" s="326"/>
      <c r="T26" s="326"/>
      <c r="U26" s="326"/>
      <c r="V26" s="327"/>
      <c r="W26" s="328"/>
      <c r="X26" s="328"/>
      <c r="Y26" s="328"/>
      <c r="Z26" s="328"/>
      <c r="AA26" s="328"/>
      <c r="AB26" s="114"/>
      <c r="AC26" s="63" t="str">
        <f t="shared" si="0"/>
        <v/>
      </c>
      <c r="AD26" s="114"/>
    </row>
    <row r="27" spans="2:30">
      <c r="B27" s="65">
        <v>21</v>
      </c>
      <c r="C27" s="323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5"/>
      <c r="P27" s="326"/>
      <c r="Q27" s="326"/>
      <c r="R27" s="326"/>
      <c r="S27" s="326"/>
      <c r="T27" s="326"/>
      <c r="U27" s="326"/>
      <c r="V27" s="327"/>
      <c r="W27" s="328"/>
      <c r="X27" s="328"/>
      <c r="Y27" s="328"/>
      <c r="Z27" s="328"/>
      <c r="AA27" s="328"/>
      <c r="AB27" s="114"/>
      <c r="AC27" s="63" t="str">
        <f t="shared" si="0"/>
        <v/>
      </c>
      <c r="AD27" s="114"/>
    </row>
    <row r="28" spans="2:30">
      <c r="B28" s="65">
        <v>22</v>
      </c>
      <c r="C28" s="323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5"/>
      <c r="P28" s="326"/>
      <c r="Q28" s="326"/>
      <c r="R28" s="326"/>
      <c r="S28" s="326"/>
      <c r="T28" s="326"/>
      <c r="U28" s="326"/>
      <c r="V28" s="327"/>
      <c r="W28" s="328"/>
      <c r="X28" s="328"/>
      <c r="Y28" s="328"/>
      <c r="Z28" s="328"/>
      <c r="AA28" s="328"/>
      <c r="AB28" s="114"/>
      <c r="AC28" s="63" t="str">
        <f t="shared" si="0"/>
        <v/>
      </c>
      <c r="AD28" s="114"/>
    </row>
    <row r="29" spans="2:30">
      <c r="B29" s="65">
        <v>23</v>
      </c>
      <c r="C29" s="323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5"/>
      <c r="P29" s="326"/>
      <c r="Q29" s="326"/>
      <c r="R29" s="326"/>
      <c r="S29" s="326"/>
      <c r="T29" s="326"/>
      <c r="U29" s="326"/>
      <c r="V29" s="327"/>
      <c r="W29" s="328"/>
      <c r="X29" s="328"/>
      <c r="Y29" s="328"/>
      <c r="Z29" s="328"/>
      <c r="AA29" s="328"/>
      <c r="AB29" s="114"/>
      <c r="AC29" s="63" t="str">
        <f t="shared" si="0"/>
        <v/>
      </c>
      <c r="AD29" s="114"/>
    </row>
    <row r="30" spans="2:30">
      <c r="B30" s="65">
        <v>24</v>
      </c>
      <c r="C30" s="323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5"/>
      <c r="P30" s="326"/>
      <c r="Q30" s="326"/>
      <c r="R30" s="326"/>
      <c r="S30" s="326"/>
      <c r="T30" s="326"/>
      <c r="U30" s="326"/>
      <c r="V30" s="327"/>
      <c r="W30" s="328"/>
      <c r="X30" s="328"/>
      <c r="Y30" s="328"/>
      <c r="Z30" s="328"/>
      <c r="AA30" s="328"/>
      <c r="AB30" s="114"/>
      <c r="AC30" s="63" t="str">
        <f t="shared" si="0"/>
        <v/>
      </c>
      <c r="AD30" s="114"/>
    </row>
    <row r="31" spans="2:30">
      <c r="B31" s="65">
        <v>25</v>
      </c>
      <c r="C31" s="323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5"/>
      <c r="P31" s="326"/>
      <c r="Q31" s="326"/>
      <c r="R31" s="326"/>
      <c r="S31" s="326"/>
      <c r="T31" s="326"/>
      <c r="U31" s="326"/>
      <c r="V31" s="327"/>
      <c r="W31" s="328"/>
      <c r="X31" s="328"/>
      <c r="Y31" s="328"/>
      <c r="Z31" s="328"/>
      <c r="AA31" s="328"/>
      <c r="AB31" s="114"/>
      <c r="AC31" s="63" t="str">
        <f t="shared" si="0"/>
        <v/>
      </c>
      <c r="AD31" s="114"/>
    </row>
    <row r="32" spans="2:30">
      <c r="B32" s="65">
        <v>26</v>
      </c>
      <c r="C32" s="323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5"/>
      <c r="P32" s="326"/>
      <c r="Q32" s="326"/>
      <c r="R32" s="326"/>
      <c r="S32" s="326"/>
      <c r="T32" s="326"/>
      <c r="U32" s="326"/>
      <c r="V32" s="327"/>
      <c r="W32" s="328"/>
      <c r="X32" s="328"/>
      <c r="Y32" s="328"/>
      <c r="Z32" s="328"/>
      <c r="AA32" s="328"/>
      <c r="AB32" s="114"/>
      <c r="AC32" s="63" t="str">
        <f t="shared" si="0"/>
        <v/>
      </c>
      <c r="AD32" s="114"/>
    </row>
    <row r="33" spans="2:30">
      <c r="B33" s="65">
        <v>27</v>
      </c>
      <c r="C33" s="323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5"/>
      <c r="P33" s="326"/>
      <c r="Q33" s="326"/>
      <c r="R33" s="326"/>
      <c r="S33" s="326"/>
      <c r="T33" s="326"/>
      <c r="U33" s="326"/>
      <c r="V33" s="327"/>
      <c r="W33" s="328"/>
      <c r="X33" s="328"/>
      <c r="Y33" s="328"/>
      <c r="Z33" s="328"/>
      <c r="AA33" s="328"/>
      <c r="AB33" s="114"/>
      <c r="AC33" s="63" t="str">
        <f t="shared" si="0"/>
        <v/>
      </c>
      <c r="AD33" s="114"/>
    </row>
    <row r="34" spans="2:30">
      <c r="B34" s="65">
        <v>28</v>
      </c>
      <c r="C34" s="323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5"/>
      <c r="P34" s="326"/>
      <c r="Q34" s="326"/>
      <c r="R34" s="326"/>
      <c r="S34" s="326"/>
      <c r="T34" s="326"/>
      <c r="U34" s="326"/>
      <c r="V34" s="327"/>
      <c r="W34" s="328"/>
      <c r="X34" s="328"/>
      <c r="Y34" s="328"/>
      <c r="Z34" s="328"/>
      <c r="AA34" s="328"/>
      <c r="AB34" s="114"/>
      <c r="AC34" s="63" t="str">
        <f t="shared" si="0"/>
        <v/>
      </c>
      <c r="AD34" s="114"/>
    </row>
    <row r="35" spans="2:30">
      <c r="B35" s="65">
        <v>29</v>
      </c>
      <c r="C35" s="323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5"/>
      <c r="P35" s="326"/>
      <c r="Q35" s="326"/>
      <c r="R35" s="326"/>
      <c r="S35" s="326"/>
      <c r="T35" s="326"/>
      <c r="U35" s="326"/>
      <c r="V35" s="327"/>
      <c r="W35" s="328"/>
      <c r="X35" s="328"/>
      <c r="Y35" s="328"/>
      <c r="Z35" s="328"/>
      <c r="AA35" s="328"/>
      <c r="AB35" s="114"/>
      <c r="AC35" s="63" t="str">
        <f t="shared" si="0"/>
        <v/>
      </c>
      <c r="AD35" s="114"/>
    </row>
    <row r="36" spans="2:30">
      <c r="B36" s="65">
        <v>30</v>
      </c>
      <c r="C36" s="323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5"/>
      <c r="P36" s="326"/>
      <c r="Q36" s="326"/>
      <c r="R36" s="326"/>
      <c r="S36" s="326"/>
      <c r="T36" s="326"/>
      <c r="U36" s="326"/>
      <c r="V36" s="327"/>
      <c r="W36" s="328"/>
      <c r="X36" s="328"/>
      <c r="Y36" s="328"/>
      <c r="Z36" s="328"/>
      <c r="AA36" s="328"/>
      <c r="AB36" s="114"/>
      <c r="AC36" s="63" t="str">
        <f t="shared" si="0"/>
        <v/>
      </c>
      <c r="AD36" s="114"/>
    </row>
    <row r="37" spans="2:30">
      <c r="B37" s="65">
        <v>31</v>
      </c>
      <c r="C37" s="323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5"/>
      <c r="P37" s="326"/>
      <c r="Q37" s="326"/>
      <c r="R37" s="326"/>
      <c r="S37" s="326"/>
      <c r="T37" s="326"/>
      <c r="U37" s="326"/>
      <c r="V37" s="327"/>
      <c r="W37" s="328"/>
      <c r="X37" s="328"/>
      <c r="Y37" s="328"/>
      <c r="Z37" s="328"/>
      <c r="AA37" s="328"/>
      <c r="AB37" s="114"/>
      <c r="AC37" s="63" t="str">
        <f t="shared" si="0"/>
        <v/>
      </c>
      <c r="AD37" s="114"/>
    </row>
    <row r="38" spans="2:30">
      <c r="B38" s="65">
        <v>32</v>
      </c>
      <c r="C38" s="323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5"/>
      <c r="P38" s="326"/>
      <c r="Q38" s="326"/>
      <c r="R38" s="326"/>
      <c r="S38" s="326"/>
      <c r="T38" s="326"/>
      <c r="U38" s="326"/>
      <c r="V38" s="327"/>
      <c r="W38" s="328"/>
      <c r="X38" s="328"/>
      <c r="Y38" s="328"/>
      <c r="Z38" s="328"/>
      <c r="AA38" s="328"/>
      <c r="AB38" s="114"/>
      <c r="AC38" s="63" t="str">
        <f t="shared" si="0"/>
        <v/>
      </c>
      <c r="AD38" s="114"/>
    </row>
    <row r="39" spans="2:30">
      <c r="B39" s="65">
        <v>33</v>
      </c>
      <c r="C39" s="323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5"/>
      <c r="P39" s="326"/>
      <c r="Q39" s="326"/>
      <c r="R39" s="326"/>
      <c r="S39" s="326"/>
      <c r="T39" s="326"/>
      <c r="U39" s="326"/>
      <c r="V39" s="327"/>
      <c r="W39" s="328"/>
      <c r="X39" s="328"/>
      <c r="Y39" s="328"/>
      <c r="Z39" s="328"/>
      <c r="AA39" s="328"/>
      <c r="AB39" s="114"/>
      <c r="AC39" s="63" t="str">
        <f t="shared" si="0"/>
        <v/>
      </c>
      <c r="AD39" s="114"/>
    </row>
    <row r="40" spans="2:30">
      <c r="B40" s="65">
        <v>34</v>
      </c>
      <c r="C40" s="323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5"/>
      <c r="P40" s="326"/>
      <c r="Q40" s="326"/>
      <c r="R40" s="326"/>
      <c r="S40" s="326"/>
      <c r="T40" s="326"/>
      <c r="U40" s="326"/>
      <c r="V40" s="327"/>
      <c r="W40" s="328"/>
      <c r="X40" s="328"/>
      <c r="Y40" s="328"/>
      <c r="Z40" s="328"/>
      <c r="AA40" s="328"/>
      <c r="AB40" s="114"/>
      <c r="AC40" s="63" t="str">
        <f t="shared" si="0"/>
        <v/>
      </c>
      <c r="AD40" s="114"/>
    </row>
    <row r="41" spans="2:30">
      <c r="B41" s="65">
        <v>35</v>
      </c>
      <c r="C41" s="323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5"/>
      <c r="P41" s="326"/>
      <c r="Q41" s="326"/>
      <c r="R41" s="326"/>
      <c r="S41" s="326"/>
      <c r="T41" s="326"/>
      <c r="U41" s="326"/>
      <c r="V41" s="327"/>
      <c r="W41" s="328"/>
      <c r="X41" s="328"/>
      <c r="Y41" s="328"/>
      <c r="Z41" s="328"/>
      <c r="AA41" s="328"/>
      <c r="AB41" s="114"/>
      <c r="AC41" s="63" t="str">
        <f t="shared" si="0"/>
        <v/>
      </c>
      <c r="AD41" s="114"/>
    </row>
    <row r="42" spans="2:30">
      <c r="B42" s="65">
        <v>36</v>
      </c>
      <c r="C42" s="32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5"/>
      <c r="P42" s="326"/>
      <c r="Q42" s="326"/>
      <c r="R42" s="326"/>
      <c r="S42" s="326"/>
      <c r="T42" s="326"/>
      <c r="U42" s="326"/>
      <c r="V42" s="327"/>
      <c r="W42" s="328"/>
      <c r="X42" s="328"/>
      <c r="Y42" s="328"/>
      <c r="Z42" s="328"/>
      <c r="AA42" s="328"/>
      <c r="AB42" s="114"/>
      <c r="AC42" s="63" t="str">
        <f t="shared" si="0"/>
        <v/>
      </c>
      <c r="AD42" s="114"/>
    </row>
    <row r="43" spans="2:30">
      <c r="B43" s="65">
        <v>37</v>
      </c>
      <c r="C43" s="323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5"/>
      <c r="P43" s="326"/>
      <c r="Q43" s="326"/>
      <c r="R43" s="326"/>
      <c r="S43" s="326"/>
      <c r="T43" s="326"/>
      <c r="U43" s="326"/>
      <c r="V43" s="327"/>
      <c r="W43" s="328"/>
      <c r="X43" s="328"/>
      <c r="Y43" s="328"/>
      <c r="Z43" s="328"/>
      <c r="AA43" s="328"/>
      <c r="AB43" s="114"/>
      <c r="AC43" s="63" t="str">
        <f t="shared" si="0"/>
        <v/>
      </c>
      <c r="AD43" s="114"/>
    </row>
    <row r="44" spans="2:30">
      <c r="B44" s="65">
        <v>38</v>
      </c>
      <c r="C44" s="323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5"/>
      <c r="P44" s="326"/>
      <c r="Q44" s="326"/>
      <c r="R44" s="326"/>
      <c r="S44" s="326"/>
      <c r="T44" s="326"/>
      <c r="U44" s="326"/>
      <c r="V44" s="327"/>
      <c r="W44" s="328"/>
      <c r="X44" s="328"/>
      <c r="Y44" s="328"/>
      <c r="Z44" s="328"/>
      <c r="AA44" s="328"/>
      <c r="AB44" s="114"/>
      <c r="AC44" s="63" t="str">
        <f t="shared" si="0"/>
        <v/>
      </c>
      <c r="AD44" s="114"/>
    </row>
    <row r="45" spans="2:30">
      <c r="B45" s="65">
        <v>39</v>
      </c>
      <c r="C45" s="323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5"/>
      <c r="P45" s="326"/>
      <c r="Q45" s="326"/>
      <c r="R45" s="326"/>
      <c r="S45" s="326"/>
      <c r="T45" s="326"/>
      <c r="U45" s="326"/>
      <c r="V45" s="327"/>
      <c r="W45" s="328"/>
      <c r="X45" s="328"/>
      <c r="Y45" s="328"/>
      <c r="Z45" s="328"/>
      <c r="AA45" s="328"/>
      <c r="AB45" s="114"/>
      <c r="AC45" s="63" t="str">
        <f t="shared" si="0"/>
        <v/>
      </c>
      <c r="AD45" s="114"/>
    </row>
    <row r="46" spans="2:30">
      <c r="B46" s="65">
        <v>40</v>
      </c>
      <c r="C46" s="323"/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5"/>
      <c r="P46" s="326"/>
      <c r="Q46" s="326"/>
      <c r="R46" s="326"/>
      <c r="S46" s="326"/>
      <c r="T46" s="326"/>
      <c r="U46" s="326"/>
      <c r="V46" s="327"/>
      <c r="W46" s="328"/>
      <c r="X46" s="328"/>
      <c r="Y46" s="328"/>
      <c r="Z46" s="328"/>
      <c r="AA46" s="328"/>
      <c r="AB46" s="114"/>
      <c r="AC46" s="63" t="str">
        <f t="shared" si="0"/>
        <v/>
      </c>
      <c r="AD46" s="114"/>
    </row>
    <row r="47" spans="2:30">
      <c r="B47" s="65">
        <v>41</v>
      </c>
      <c r="C47" s="323"/>
      <c r="D47" s="324"/>
      <c r="E47" s="324"/>
      <c r="F47" s="324"/>
      <c r="G47" s="324"/>
      <c r="H47" s="324"/>
      <c r="I47" s="324"/>
      <c r="J47" s="324"/>
      <c r="K47" s="324"/>
      <c r="L47" s="324"/>
      <c r="M47" s="324"/>
      <c r="N47" s="324"/>
      <c r="O47" s="325"/>
      <c r="P47" s="326"/>
      <c r="Q47" s="326"/>
      <c r="R47" s="326"/>
      <c r="S47" s="326"/>
      <c r="T47" s="326"/>
      <c r="U47" s="326"/>
      <c r="V47" s="327"/>
      <c r="W47" s="328"/>
      <c r="X47" s="328"/>
      <c r="Y47" s="328"/>
      <c r="Z47" s="328"/>
      <c r="AA47" s="328"/>
      <c r="AB47" s="114"/>
      <c r="AC47" s="63" t="str">
        <f t="shared" si="0"/>
        <v/>
      </c>
      <c r="AD47" s="114"/>
    </row>
    <row r="48" spans="2:30">
      <c r="B48" s="65">
        <v>42</v>
      </c>
      <c r="C48" s="323"/>
      <c r="D48" s="324"/>
      <c r="E48" s="324"/>
      <c r="F48" s="324"/>
      <c r="G48" s="324"/>
      <c r="H48" s="324"/>
      <c r="I48" s="324"/>
      <c r="J48" s="324"/>
      <c r="K48" s="324"/>
      <c r="L48" s="324"/>
      <c r="M48" s="324"/>
      <c r="N48" s="324"/>
      <c r="O48" s="325"/>
      <c r="P48" s="326"/>
      <c r="Q48" s="326"/>
      <c r="R48" s="326"/>
      <c r="S48" s="326"/>
      <c r="T48" s="326"/>
      <c r="U48" s="326"/>
      <c r="V48" s="327"/>
      <c r="W48" s="328"/>
      <c r="X48" s="328"/>
      <c r="Y48" s="328"/>
      <c r="Z48" s="328"/>
      <c r="AA48" s="328"/>
      <c r="AB48" s="114"/>
      <c r="AC48" s="63" t="str">
        <f t="shared" si="0"/>
        <v/>
      </c>
      <c r="AD48" s="114"/>
    </row>
    <row r="49" spans="2:30">
      <c r="B49" s="65">
        <v>43</v>
      </c>
      <c r="C49" s="323"/>
      <c r="D49" s="324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5"/>
      <c r="P49" s="326"/>
      <c r="Q49" s="326"/>
      <c r="R49" s="326"/>
      <c r="S49" s="326"/>
      <c r="T49" s="326"/>
      <c r="U49" s="326"/>
      <c r="V49" s="327"/>
      <c r="W49" s="328"/>
      <c r="X49" s="328"/>
      <c r="Y49" s="328"/>
      <c r="Z49" s="328"/>
      <c r="AA49" s="328"/>
      <c r="AB49" s="114"/>
      <c r="AC49" s="63" t="str">
        <f t="shared" si="0"/>
        <v/>
      </c>
      <c r="AD49" s="114"/>
    </row>
    <row r="50" spans="2:30">
      <c r="B50" s="65">
        <v>44</v>
      </c>
      <c r="C50" s="323"/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5"/>
      <c r="P50" s="326"/>
      <c r="Q50" s="326"/>
      <c r="R50" s="326"/>
      <c r="S50" s="326"/>
      <c r="T50" s="326"/>
      <c r="U50" s="326"/>
      <c r="V50" s="327"/>
      <c r="W50" s="328"/>
      <c r="X50" s="328"/>
      <c r="Y50" s="328"/>
      <c r="Z50" s="328"/>
      <c r="AA50" s="328"/>
      <c r="AB50" s="114"/>
      <c r="AC50" s="63" t="str">
        <f t="shared" si="0"/>
        <v/>
      </c>
      <c r="AD50" s="114"/>
    </row>
    <row r="51" spans="2:30">
      <c r="B51" s="65">
        <v>45</v>
      </c>
      <c r="C51" s="323"/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5"/>
      <c r="P51" s="326"/>
      <c r="Q51" s="326"/>
      <c r="R51" s="326"/>
      <c r="S51" s="326"/>
      <c r="T51" s="326"/>
      <c r="U51" s="326"/>
      <c r="V51" s="327"/>
      <c r="W51" s="328"/>
      <c r="X51" s="328"/>
      <c r="Y51" s="328"/>
      <c r="Z51" s="328"/>
      <c r="AA51" s="328"/>
      <c r="AB51" s="114"/>
      <c r="AC51" s="63" t="str">
        <f t="shared" si="0"/>
        <v/>
      </c>
      <c r="AD51" s="114"/>
    </row>
    <row r="52" spans="2:30">
      <c r="B52" s="65">
        <v>46</v>
      </c>
      <c r="C52" s="323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5"/>
      <c r="P52" s="326"/>
      <c r="Q52" s="326"/>
      <c r="R52" s="326"/>
      <c r="S52" s="326"/>
      <c r="T52" s="326"/>
      <c r="U52" s="326"/>
      <c r="V52" s="327"/>
      <c r="W52" s="328"/>
      <c r="X52" s="328"/>
      <c r="Y52" s="328"/>
      <c r="Z52" s="328"/>
      <c r="AA52" s="328"/>
      <c r="AB52" s="114"/>
      <c r="AC52" s="63" t="str">
        <f t="shared" si="0"/>
        <v/>
      </c>
      <c r="AD52" s="114"/>
    </row>
    <row r="53" spans="2:30">
      <c r="B53" s="65">
        <v>47</v>
      </c>
      <c r="C53" s="323"/>
      <c r="D53" s="324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5"/>
      <c r="P53" s="326"/>
      <c r="Q53" s="326"/>
      <c r="R53" s="326"/>
      <c r="S53" s="326"/>
      <c r="T53" s="326"/>
      <c r="U53" s="326"/>
      <c r="V53" s="327"/>
      <c r="W53" s="328"/>
      <c r="X53" s="328"/>
      <c r="Y53" s="328"/>
      <c r="Z53" s="328"/>
      <c r="AA53" s="328"/>
      <c r="AB53" s="114"/>
      <c r="AC53" s="63" t="str">
        <f t="shared" si="0"/>
        <v/>
      </c>
      <c r="AD53" s="114"/>
    </row>
    <row r="54" spans="2:30">
      <c r="B54" s="65">
        <v>48</v>
      </c>
      <c r="C54" s="323"/>
      <c r="D54" s="324"/>
      <c r="E54" s="324"/>
      <c r="F54" s="324"/>
      <c r="G54" s="324"/>
      <c r="H54" s="324"/>
      <c r="I54" s="324"/>
      <c r="J54" s="324"/>
      <c r="K54" s="324"/>
      <c r="L54" s="324"/>
      <c r="M54" s="324"/>
      <c r="N54" s="324"/>
      <c r="O54" s="325"/>
      <c r="P54" s="326"/>
      <c r="Q54" s="326"/>
      <c r="R54" s="326"/>
      <c r="S54" s="326"/>
      <c r="T54" s="326"/>
      <c r="U54" s="326"/>
      <c r="V54" s="327"/>
      <c r="W54" s="328"/>
      <c r="X54" s="328"/>
      <c r="Y54" s="328"/>
      <c r="Z54" s="328"/>
      <c r="AA54" s="328"/>
      <c r="AB54" s="114"/>
      <c r="AC54" s="63" t="str">
        <f t="shared" si="0"/>
        <v/>
      </c>
      <c r="AD54" s="114"/>
    </row>
    <row r="55" spans="2:30">
      <c r="B55" s="65">
        <v>49</v>
      </c>
      <c r="C55" s="323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5"/>
      <c r="P55" s="326"/>
      <c r="Q55" s="326"/>
      <c r="R55" s="326"/>
      <c r="S55" s="326"/>
      <c r="T55" s="326"/>
      <c r="U55" s="326"/>
      <c r="V55" s="327"/>
      <c r="W55" s="328"/>
      <c r="X55" s="328"/>
      <c r="Y55" s="328"/>
      <c r="Z55" s="328"/>
      <c r="AA55" s="328"/>
      <c r="AB55" s="114"/>
      <c r="AC55" s="63" t="str">
        <f t="shared" si="0"/>
        <v/>
      </c>
      <c r="AD55" s="114"/>
    </row>
    <row r="56" spans="2:30">
      <c r="B56" s="65">
        <v>50</v>
      </c>
      <c r="C56" s="323"/>
      <c r="D56" s="324"/>
      <c r="E56" s="324"/>
      <c r="F56" s="324"/>
      <c r="G56" s="324"/>
      <c r="H56" s="324"/>
      <c r="I56" s="324"/>
      <c r="J56" s="324"/>
      <c r="K56" s="324"/>
      <c r="L56" s="324"/>
      <c r="M56" s="324"/>
      <c r="N56" s="324"/>
      <c r="O56" s="325"/>
      <c r="P56" s="326"/>
      <c r="Q56" s="326"/>
      <c r="R56" s="326"/>
      <c r="S56" s="326"/>
      <c r="T56" s="326"/>
      <c r="U56" s="326"/>
      <c r="V56" s="327"/>
      <c r="W56" s="328"/>
      <c r="X56" s="328"/>
      <c r="Y56" s="328"/>
      <c r="Z56" s="328"/>
      <c r="AA56" s="328"/>
      <c r="AB56" s="114"/>
      <c r="AC56" s="63" t="str">
        <f t="shared" si="0"/>
        <v/>
      </c>
      <c r="AD56" s="114"/>
    </row>
    <row r="57" spans="2:30">
      <c r="B57" s="65">
        <v>51</v>
      </c>
      <c r="C57" s="323"/>
      <c r="D57" s="324"/>
      <c r="E57" s="324"/>
      <c r="F57" s="324"/>
      <c r="G57" s="324"/>
      <c r="H57" s="324"/>
      <c r="I57" s="324"/>
      <c r="J57" s="324"/>
      <c r="K57" s="324"/>
      <c r="L57" s="324"/>
      <c r="M57" s="324"/>
      <c r="N57" s="324"/>
      <c r="O57" s="325"/>
      <c r="P57" s="326"/>
      <c r="Q57" s="326"/>
      <c r="R57" s="326"/>
      <c r="S57" s="326"/>
      <c r="T57" s="326"/>
      <c r="U57" s="326"/>
      <c r="V57" s="327"/>
      <c r="W57" s="328"/>
      <c r="X57" s="328"/>
      <c r="Y57" s="328"/>
      <c r="Z57" s="328"/>
      <c r="AA57" s="328"/>
      <c r="AB57" s="114"/>
      <c r="AC57" s="63" t="str">
        <f t="shared" si="0"/>
        <v/>
      </c>
      <c r="AD57" s="114"/>
    </row>
    <row r="58" spans="2:30">
      <c r="B58" s="65">
        <v>52</v>
      </c>
      <c r="C58" s="323"/>
      <c r="D58" s="324"/>
      <c r="E58" s="324"/>
      <c r="F58" s="324"/>
      <c r="G58" s="324"/>
      <c r="H58" s="324"/>
      <c r="I58" s="324"/>
      <c r="J58" s="324"/>
      <c r="K58" s="324"/>
      <c r="L58" s="324"/>
      <c r="M58" s="324"/>
      <c r="N58" s="324"/>
      <c r="O58" s="325"/>
      <c r="P58" s="326"/>
      <c r="Q58" s="326"/>
      <c r="R58" s="326"/>
      <c r="S58" s="326"/>
      <c r="T58" s="326"/>
      <c r="U58" s="326"/>
      <c r="V58" s="327"/>
      <c r="W58" s="328"/>
      <c r="X58" s="328"/>
      <c r="Y58" s="328"/>
      <c r="Z58" s="328"/>
      <c r="AA58" s="328"/>
      <c r="AB58" s="114"/>
      <c r="AC58" s="63" t="str">
        <f t="shared" si="0"/>
        <v/>
      </c>
      <c r="AD58" s="114"/>
    </row>
    <row r="59" spans="2:30">
      <c r="B59" s="65">
        <v>53</v>
      </c>
      <c r="C59" s="323"/>
      <c r="D59" s="324"/>
      <c r="E59" s="324"/>
      <c r="F59" s="324"/>
      <c r="G59" s="324"/>
      <c r="H59" s="324"/>
      <c r="I59" s="324"/>
      <c r="J59" s="324"/>
      <c r="K59" s="324"/>
      <c r="L59" s="324"/>
      <c r="M59" s="324"/>
      <c r="N59" s="324"/>
      <c r="O59" s="325"/>
      <c r="P59" s="326"/>
      <c r="Q59" s="326"/>
      <c r="R59" s="326"/>
      <c r="S59" s="326"/>
      <c r="T59" s="326"/>
      <c r="U59" s="326"/>
      <c r="V59" s="327"/>
      <c r="W59" s="328"/>
      <c r="X59" s="328"/>
      <c r="Y59" s="328"/>
      <c r="Z59" s="328"/>
      <c r="AA59" s="328"/>
      <c r="AB59" s="114"/>
      <c r="AC59" s="63" t="str">
        <f t="shared" si="0"/>
        <v/>
      </c>
      <c r="AD59" s="114"/>
    </row>
    <row r="60" spans="2:30">
      <c r="B60" s="65">
        <v>54</v>
      </c>
      <c r="C60" s="323"/>
      <c r="D60" s="324"/>
      <c r="E60" s="324"/>
      <c r="F60" s="324"/>
      <c r="G60" s="324"/>
      <c r="H60" s="324"/>
      <c r="I60" s="324"/>
      <c r="J60" s="324"/>
      <c r="K60" s="324"/>
      <c r="L60" s="324"/>
      <c r="M60" s="324"/>
      <c r="N60" s="324"/>
      <c r="O60" s="325"/>
      <c r="P60" s="326"/>
      <c r="Q60" s="326"/>
      <c r="R60" s="326"/>
      <c r="S60" s="326"/>
      <c r="T60" s="326"/>
      <c r="U60" s="326"/>
      <c r="V60" s="327"/>
      <c r="W60" s="328"/>
      <c r="X60" s="328"/>
      <c r="Y60" s="328"/>
      <c r="Z60" s="328"/>
      <c r="AA60" s="328"/>
      <c r="AB60" s="114"/>
      <c r="AC60" s="63" t="str">
        <f t="shared" si="0"/>
        <v/>
      </c>
      <c r="AD60" s="114"/>
    </row>
    <row r="61" spans="2:30">
      <c r="B61" s="65">
        <v>55</v>
      </c>
      <c r="C61" s="323"/>
      <c r="D61" s="324"/>
      <c r="E61" s="324"/>
      <c r="F61" s="324"/>
      <c r="G61" s="324"/>
      <c r="H61" s="324"/>
      <c r="I61" s="324"/>
      <c r="J61" s="324"/>
      <c r="K61" s="324"/>
      <c r="L61" s="324"/>
      <c r="M61" s="324"/>
      <c r="N61" s="324"/>
      <c r="O61" s="325"/>
      <c r="P61" s="326"/>
      <c r="Q61" s="326"/>
      <c r="R61" s="326"/>
      <c r="S61" s="326"/>
      <c r="T61" s="326"/>
      <c r="U61" s="326"/>
      <c r="V61" s="327"/>
      <c r="W61" s="328"/>
      <c r="X61" s="328"/>
      <c r="Y61" s="328"/>
      <c r="Z61" s="328"/>
      <c r="AA61" s="328"/>
      <c r="AB61" s="114"/>
      <c r="AC61" s="63" t="str">
        <f t="shared" si="0"/>
        <v/>
      </c>
      <c r="AD61" s="114"/>
    </row>
    <row r="62" spans="2:30">
      <c r="B62" s="65">
        <v>56</v>
      </c>
      <c r="C62" s="323"/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5"/>
      <c r="P62" s="326"/>
      <c r="Q62" s="326"/>
      <c r="R62" s="326"/>
      <c r="S62" s="326"/>
      <c r="T62" s="326"/>
      <c r="U62" s="326"/>
      <c r="V62" s="327"/>
      <c r="W62" s="328"/>
      <c r="X62" s="328"/>
      <c r="Y62" s="328"/>
      <c r="Z62" s="328"/>
      <c r="AA62" s="328"/>
      <c r="AB62" s="114"/>
      <c r="AC62" s="63" t="str">
        <f t="shared" si="0"/>
        <v/>
      </c>
      <c r="AD62" s="114"/>
    </row>
    <row r="63" spans="2:30">
      <c r="B63" s="65">
        <v>57</v>
      </c>
      <c r="C63" s="323"/>
      <c r="D63" s="324"/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5"/>
      <c r="P63" s="326"/>
      <c r="Q63" s="326"/>
      <c r="R63" s="326"/>
      <c r="S63" s="326"/>
      <c r="T63" s="326"/>
      <c r="U63" s="326"/>
      <c r="V63" s="327"/>
      <c r="W63" s="328"/>
      <c r="X63" s="328"/>
      <c r="Y63" s="328"/>
      <c r="Z63" s="328"/>
      <c r="AA63" s="328"/>
      <c r="AB63" s="114"/>
      <c r="AC63" s="63" t="str">
        <f t="shared" si="0"/>
        <v/>
      </c>
      <c r="AD63" s="114"/>
    </row>
    <row r="64" spans="2:30">
      <c r="B64" s="65">
        <v>58</v>
      </c>
      <c r="C64" s="323"/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25"/>
      <c r="P64" s="326"/>
      <c r="Q64" s="326"/>
      <c r="R64" s="326"/>
      <c r="S64" s="326"/>
      <c r="T64" s="326"/>
      <c r="U64" s="326"/>
      <c r="V64" s="327"/>
      <c r="W64" s="328"/>
      <c r="X64" s="328"/>
      <c r="Y64" s="328"/>
      <c r="Z64" s="328"/>
      <c r="AA64" s="328"/>
      <c r="AB64" s="114"/>
      <c r="AC64" s="63" t="str">
        <f t="shared" si="0"/>
        <v/>
      </c>
      <c r="AD64" s="114"/>
    </row>
    <row r="65" spans="2:30">
      <c r="B65" s="65">
        <v>59</v>
      </c>
      <c r="C65" s="323"/>
      <c r="D65" s="324"/>
      <c r="E65" s="324"/>
      <c r="F65" s="324"/>
      <c r="G65" s="324"/>
      <c r="H65" s="324"/>
      <c r="I65" s="324"/>
      <c r="J65" s="324"/>
      <c r="K65" s="324"/>
      <c r="L65" s="324"/>
      <c r="M65" s="324"/>
      <c r="N65" s="324"/>
      <c r="O65" s="325"/>
      <c r="P65" s="326"/>
      <c r="Q65" s="326"/>
      <c r="R65" s="326"/>
      <c r="S65" s="326"/>
      <c r="T65" s="326"/>
      <c r="U65" s="326"/>
      <c r="V65" s="327"/>
      <c r="W65" s="328"/>
      <c r="X65" s="328"/>
      <c r="Y65" s="328"/>
      <c r="Z65" s="328"/>
      <c r="AA65" s="328"/>
      <c r="AB65" s="114"/>
      <c r="AC65" s="63" t="str">
        <f t="shared" si="0"/>
        <v/>
      </c>
      <c r="AD65" s="114"/>
    </row>
    <row r="66" spans="2:30">
      <c r="B66" s="65">
        <v>60</v>
      </c>
      <c r="C66" s="323"/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5"/>
      <c r="P66" s="326"/>
      <c r="Q66" s="326"/>
      <c r="R66" s="326"/>
      <c r="S66" s="326"/>
      <c r="T66" s="326"/>
      <c r="U66" s="326"/>
      <c r="V66" s="327"/>
      <c r="W66" s="328"/>
      <c r="X66" s="328"/>
      <c r="Y66" s="328"/>
      <c r="Z66" s="328"/>
      <c r="AA66" s="328"/>
      <c r="AB66" s="114"/>
      <c r="AC66" s="63" t="str">
        <f t="shared" si="0"/>
        <v/>
      </c>
      <c r="AD66" s="114"/>
    </row>
    <row r="67" spans="2:30">
      <c r="B67" s="65">
        <v>61</v>
      </c>
      <c r="C67" s="323"/>
      <c r="D67" s="324"/>
      <c r="E67" s="324"/>
      <c r="F67" s="324"/>
      <c r="G67" s="324"/>
      <c r="H67" s="324"/>
      <c r="I67" s="324"/>
      <c r="J67" s="324"/>
      <c r="K67" s="324"/>
      <c r="L67" s="324"/>
      <c r="M67" s="324"/>
      <c r="N67" s="324"/>
      <c r="O67" s="325"/>
      <c r="P67" s="326"/>
      <c r="Q67" s="326"/>
      <c r="R67" s="326"/>
      <c r="S67" s="326"/>
      <c r="T67" s="326"/>
      <c r="U67" s="326"/>
      <c r="V67" s="327"/>
      <c r="W67" s="328"/>
      <c r="X67" s="328"/>
      <c r="Y67" s="328"/>
      <c r="Z67" s="328"/>
      <c r="AA67" s="328"/>
      <c r="AB67" s="114"/>
      <c r="AC67" s="63" t="str">
        <f t="shared" si="0"/>
        <v/>
      </c>
      <c r="AD67" s="114"/>
    </row>
    <row r="68" spans="2:30">
      <c r="B68" s="65">
        <v>62</v>
      </c>
      <c r="C68" s="323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5"/>
      <c r="P68" s="326"/>
      <c r="Q68" s="326"/>
      <c r="R68" s="326"/>
      <c r="S68" s="326"/>
      <c r="T68" s="326"/>
      <c r="U68" s="326"/>
      <c r="V68" s="327"/>
      <c r="W68" s="328"/>
      <c r="X68" s="328"/>
      <c r="Y68" s="328"/>
      <c r="Z68" s="328"/>
      <c r="AA68" s="328"/>
      <c r="AB68" s="114"/>
      <c r="AC68" s="63" t="str">
        <f t="shared" si="0"/>
        <v/>
      </c>
      <c r="AD68" s="114"/>
    </row>
    <row r="69" spans="2:30">
      <c r="B69" s="65">
        <v>63</v>
      </c>
      <c r="C69" s="323"/>
      <c r="D69" s="324"/>
      <c r="E69" s="324"/>
      <c r="F69" s="324"/>
      <c r="G69" s="324"/>
      <c r="H69" s="324"/>
      <c r="I69" s="324"/>
      <c r="J69" s="324"/>
      <c r="K69" s="324"/>
      <c r="L69" s="324"/>
      <c r="M69" s="324"/>
      <c r="N69" s="324"/>
      <c r="O69" s="325"/>
      <c r="P69" s="326"/>
      <c r="Q69" s="326"/>
      <c r="R69" s="326"/>
      <c r="S69" s="326"/>
      <c r="T69" s="326"/>
      <c r="U69" s="326"/>
      <c r="V69" s="327"/>
      <c r="W69" s="328"/>
      <c r="X69" s="328"/>
      <c r="Y69" s="328"/>
      <c r="Z69" s="328"/>
      <c r="AA69" s="328"/>
      <c r="AB69" s="114"/>
      <c r="AC69" s="63" t="str">
        <f t="shared" si="0"/>
        <v/>
      </c>
      <c r="AD69" s="114"/>
    </row>
    <row r="70" spans="2:30">
      <c r="B70" s="65">
        <v>64</v>
      </c>
      <c r="C70" s="323"/>
      <c r="D70" s="324"/>
      <c r="E70" s="324"/>
      <c r="F70" s="324"/>
      <c r="G70" s="324"/>
      <c r="H70" s="324"/>
      <c r="I70" s="324"/>
      <c r="J70" s="324"/>
      <c r="K70" s="324"/>
      <c r="L70" s="324"/>
      <c r="M70" s="324"/>
      <c r="N70" s="324"/>
      <c r="O70" s="325"/>
      <c r="P70" s="326"/>
      <c r="Q70" s="326"/>
      <c r="R70" s="326"/>
      <c r="S70" s="326"/>
      <c r="T70" s="326"/>
      <c r="U70" s="326"/>
      <c r="V70" s="327"/>
      <c r="W70" s="328"/>
      <c r="X70" s="328"/>
      <c r="Y70" s="328"/>
      <c r="Z70" s="328"/>
      <c r="AA70" s="328"/>
      <c r="AB70" s="114"/>
      <c r="AC70" s="63" t="str">
        <f t="shared" si="0"/>
        <v/>
      </c>
      <c r="AD70" s="114"/>
    </row>
    <row r="71" spans="2:30">
      <c r="B71" s="65">
        <v>65</v>
      </c>
      <c r="C71" s="323"/>
      <c r="D71" s="324"/>
      <c r="E71" s="324"/>
      <c r="F71" s="324"/>
      <c r="G71" s="324"/>
      <c r="H71" s="324"/>
      <c r="I71" s="324"/>
      <c r="J71" s="324"/>
      <c r="K71" s="324"/>
      <c r="L71" s="324"/>
      <c r="M71" s="324"/>
      <c r="N71" s="324"/>
      <c r="O71" s="325"/>
      <c r="P71" s="326"/>
      <c r="Q71" s="326"/>
      <c r="R71" s="326"/>
      <c r="S71" s="326"/>
      <c r="T71" s="326"/>
      <c r="U71" s="326"/>
      <c r="V71" s="327"/>
      <c r="W71" s="328"/>
      <c r="X71" s="328"/>
      <c r="Y71" s="328"/>
      <c r="Z71" s="328"/>
      <c r="AA71" s="328"/>
      <c r="AB71" s="114"/>
      <c r="AC71" s="63" t="str">
        <f t="shared" si="0"/>
        <v/>
      </c>
      <c r="AD71" s="114"/>
    </row>
    <row r="72" spans="2:30">
      <c r="B72" s="65">
        <v>66</v>
      </c>
      <c r="C72" s="323"/>
      <c r="D72" s="324"/>
      <c r="E72" s="324"/>
      <c r="F72" s="324"/>
      <c r="G72" s="324"/>
      <c r="H72" s="324"/>
      <c r="I72" s="324"/>
      <c r="J72" s="324"/>
      <c r="K72" s="324"/>
      <c r="L72" s="324"/>
      <c r="M72" s="324"/>
      <c r="N72" s="324"/>
      <c r="O72" s="325"/>
      <c r="P72" s="326"/>
      <c r="Q72" s="326"/>
      <c r="R72" s="326"/>
      <c r="S72" s="326"/>
      <c r="T72" s="326"/>
      <c r="U72" s="326"/>
      <c r="V72" s="327"/>
      <c r="W72" s="328"/>
      <c r="X72" s="328"/>
      <c r="Y72" s="328"/>
      <c r="Z72" s="328"/>
      <c r="AA72" s="328"/>
      <c r="AB72" s="114"/>
      <c r="AC72" s="63" t="str">
        <f t="shared" ref="AC72:AC106" si="1">C72&amp;W72</f>
        <v/>
      </c>
      <c r="AD72" s="114"/>
    </row>
    <row r="73" spans="2:30">
      <c r="B73" s="65">
        <v>67</v>
      </c>
      <c r="C73" s="323"/>
      <c r="D73" s="324"/>
      <c r="E73" s="324"/>
      <c r="F73" s="324"/>
      <c r="G73" s="324"/>
      <c r="H73" s="324"/>
      <c r="I73" s="324"/>
      <c r="J73" s="324"/>
      <c r="K73" s="324"/>
      <c r="L73" s="324"/>
      <c r="M73" s="324"/>
      <c r="N73" s="324"/>
      <c r="O73" s="325"/>
      <c r="P73" s="326"/>
      <c r="Q73" s="326"/>
      <c r="R73" s="326"/>
      <c r="S73" s="326"/>
      <c r="T73" s="326"/>
      <c r="U73" s="326"/>
      <c r="V73" s="327"/>
      <c r="W73" s="328"/>
      <c r="X73" s="328"/>
      <c r="Y73" s="328"/>
      <c r="Z73" s="328"/>
      <c r="AA73" s="328"/>
      <c r="AB73" s="114"/>
      <c r="AC73" s="63" t="str">
        <f t="shared" si="1"/>
        <v/>
      </c>
      <c r="AD73" s="114"/>
    </row>
    <row r="74" spans="2:30">
      <c r="B74" s="65">
        <v>68</v>
      </c>
      <c r="C74" s="323"/>
      <c r="D74" s="324"/>
      <c r="E74" s="324"/>
      <c r="F74" s="324"/>
      <c r="G74" s="324"/>
      <c r="H74" s="324"/>
      <c r="I74" s="324"/>
      <c r="J74" s="324"/>
      <c r="K74" s="324"/>
      <c r="L74" s="324"/>
      <c r="M74" s="324"/>
      <c r="N74" s="324"/>
      <c r="O74" s="325"/>
      <c r="P74" s="326"/>
      <c r="Q74" s="326"/>
      <c r="R74" s="326"/>
      <c r="S74" s="326"/>
      <c r="T74" s="326"/>
      <c r="U74" s="326"/>
      <c r="V74" s="327"/>
      <c r="W74" s="328"/>
      <c r="X74" s="328"/>
      <c r="Y74" s="328"/>
      <c r="Z74" s="328"/>
      <c r="AA74" s="328"/>
      <c r="AB74" s="114"/>
      <c r="AC74" s="63" t="str">
        <f t="shared" si="1"/>
        <v/>
      </c>
      <c r="AD74" s="114"/>
    </row>
    <row r="75" spans="2:30">
      <c r="B75" s="65">
        <v>69</v>
      </c>
      <c r="C75" s="323"/>
      <c r="D75" s="324"/>
      <c r="E75" s="324"/>
      <c r="F75" s="324"/>
      <c r="G75" s="324"/>
      <c r="H75" s="324"/>
      <c r="I75" s="324"/>
      <c r="J75" s="324"/>
      <c r="K75" s="324"/>
      <c r="L75" s="324"/>
      <c r="M75" s="324"/>
      <c r="N75" s="324"/>
      <c r="O75" s="325"/>
      <c r="P75" s="326"/>
      <c r="Q75" s="326"/>
      <c r="R75" s="326"/>
      <c r="S75" s="326"/>
      <c r="T75" s="326"/>
      <c r="U75" s="326"/>
      <c r="V75" s="327"/>
      <c r="W75" s="328"/>
      <c r="X75" s="328"/>
      <c r="Y75" s="328"/>
      <c r="Z75" s="328"/>
      <c r="AA75" s="328"/>
      <c r="AB75" s="114"/>
      <c r="AC75" s="63" t="str">
        <f t="shared" si="1"/>
        <v/>
      </c>
      <c r="AD75" s="114"/>
    </row>
    <row r="76" spans="2:30">
      <c r="B76" s="65">
        <v>70</v>
      </c>
      <c r="C76" s="323"/>
      <c r="D76" s="324"/>
      <c r="E76" s="324"/>
      <c r="F76" s="324"/>
      <c r="G76" s="324"/>
      <c r="H76" s="324"/>
      <c r="I76" s="324"/>
      <c r="J76" s="324"/>
      <c r="K76" s="324"/>
      <c r="L76" s="324"/>
      <c r="M76" s="324"/>
      <c r="N76" s="324"/>
      <c r="O76" s="325"/>
      <c r="P76" s="326"/>
      <c r="Q76" s="326"/>
      <c r="R76" s="326"/>
      <c r="S76" s="326"/>
      <c r="T76" s="326"/>
      <c r="U76" s="326"/>
      <c r="V76" s="327"/>
      <c r="W76" s="328"/>
      <c r="X76" s="328"/>
      <c r="Y76" s="328"/>
      <c r="Z76" s="328"/>
      <c r="AA76" s="328"/>
      <c r="AB76" s="114"/>
      <c r="AC76" s="63" t="str">
        <f t="shared" si="1"/>
        <v/>
      </c>
      <c r="AD76" s="114"/>
    </row>
    <row r="77" spans="2:30">
      <c r="B77" s="65">
        <v>71</v>
      </c>
      <c r="C77" s="323"/>
      <c r="D77" s="324"/>
      <c r="E77" s="324"/>
      <c r="F77" s="324"/>
      <c r="G77" s="324"/>
      <c r="H77" s="324"/>
      <c r="I77" s="324"/>
      <c r="J77" s="324"/>
      <c r="K77" s="324"/>
      <c r="L77" s="324"/>
      <c r="M77" s="324"/>
      <c r="N77" s="324"/>
      <c r="O77" s="325"/>
      <c r="P77" s="326"/>
      <c r="Q77" s="326"/>
      <c r="R77" s="326"/>
      <c r="S77" s="326"/>
      <c r="T77" s="326"/>
      <c r="U77" s="326"/>
      <c r="V77" s="327"/>
      <c r="W77" s="328"/>
      <c r="X77" s="328"/>
      <c r="Y77" s="328"/>
      <c r="Z77" s="328"/>
      <c r="AA77" s="328"/>
      <c r="AB77" s="114"/>
      <c r="AC77" s="63" t="str">
        <f t="shared" si="1"/>
        <v/>
      </c>
      <c r="AD77" s="114"/>
    </row>
    <row r="78" spans="2:30">
      <c r="B78" s="65">
        <v>72</v>
      </c>
      <c r="C78" s="323"/>
      <c r="D78" s="324"/>
      <c r="E78" s="324"/>
      <c r="F78" s="324"/>
      <c r="G78" s="324"/>
      <c r="H78" s="324"/>
      <c r="I78" s="324"/>
      <c r="J78" s="324"/>
      <c r="K78" s="324"/>
      <c r="L78" s="324"/>
      <c r="M78" s="324"/>
      <c r="N78" s="324"/>
      <c r="O78" s="325"/>
      <c r="P78" s="326"/>
      <c r="Q78" s="326"/>
      <c r="R78" s="326"/>
      <c r="S78" s="326"/>
      <c r="T78" s="326"/>
      <c r="U78" s="326"/>
      <c r="V78" s="327"/>
      <c r="W78" s="328"/>
      <c r="X78" s="328"/>
      <c r="Y78" s="328"/>
      <c r="Z78" s="328"/>
      <c r="AA78" s="328"/>
      <c r="AB78" s="114"/>
      <c r="AC78" s="63" t="str">
        <f t="shared" si="1"/>
        <v/>
      </c>
      <c r="AD78" s="114"/>
    </row>
    <row r="79" spans="2:30">
      <c r="B79" s="65">
        <v>73</v>
      </c>
      <c r="C79" s="323"/>
      <c r="D79" s="324"/>
      <c r="E79" s="324"/>
      <c r="F79" s="324"/>
      <c r="G79" s="324"/>
      <c r="H79" s="324"/>
      <c r="I79" s="324"/>
      <c r="J79" s="324"/>
      <c r="K79" s="324"/>
      <c r="L79" s="324"/>
      <c r="M79" s="324"/>
      <c r="N79" s="324"/>
      <c r="O79" s="325"/>
      <c r="P79" s="326"/>
      <c r="Q79" s="326"/>
      <c r="R79" s="326"/>
      <c r="S79" s="326"/>
      <c r="T79" s="326"/>
      <c r="U79" s="326"/>
      <c r="V79" s="327"/>
      <c r="W79" s="328"/>
      <c r="X79" s="328"/>
      <c r="Y79" s="328"/>
      <c r="Z79" s="328"/>
      <c r="AA79" s="328"/>
      <c r="AB79" s="114"/>
      <c r="AC79" s="63" t="str">
        <f t="shared" si="1"/>
        <v/>
      </c>
      <c r="AD79" s="114"/>
    </row>
    <row r="80" spans="2:30">
      <c r="B80" s="65">
        <v>74</v>
      </c>
      <c r="C80" s="323"/>
      <c r="D80" s="324"/>
      <c r="E80" s="324"/>
      <c r="F80" s="324"/>
      <c r="G80" s="324"/>
      <c r="H80" s="324"/>
      <c r="I80" s="324"/>
      <c r="J80" s="324"/>
      <c r="K80" s="324"/>
      <c r="L80" s="324"/>
      <c r="M80" s="324"/>
      <c r="N80" s="324"/>
      <c r="O80" s="325"/>
      <c r="P80" s="326"/>
      <c r="Q80" s="326"/>
      <c r="R80" s="326"/>
      <c r="S80" s="326"/>
      <c r="T80" s="326"/>
      <c r="U80" s="326"/>
      <c r="V80" s="327"/>
      <c r="W80" s="328"/>
      <c r="X80" s="328"/>
      <c r="Y80" s="328"/>
      <c r="Z80" s="328"/>
      <c r="AA80" s="328"/>
      <c r="AB80" s="114"/>
      <c r="AC80" s="63" t="str">
        <f t="shared" si="1"/>
        <v/>
      </c>
      <c r="AD80" s="114"/>
    </row>
    <row r="81" spans="2:30">
      <c r="B81" s="65">
        <v>75</v>
      </c>
      <c r="C81" s="323"/>
      <c r="D81" s="324"/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5"/>
      <c r="P81" s="326"/>
      <c r="Q81" s="326"/>
      <c r="R81" s="326"/>
      <c r="S81" s="326"/>
      <c r="T81" s="326"/>
      <c r="U81" s="326"/>
      <c r="V81" s="327"/>
      <c r="W81" s="328"/>
      <c r="X81" s="328"/>
      <c r="Y81" s="328"/>
      <c r="Z81" s="328"/>
      <c r="AA81" s="328"/>
      <c r="AB81" s="114"/>
      <c r="AC81" s="63" t="str">
        <f t="shared" si="1"/>
        <v/>
      </c>
      <c r="AD81" s="114"/>
    </row>
    <row r="82" spans="2:30">
      <c r="B82" s="65">
        <v>76</v>
      </c>
      <c r="C82" s="323"/>
      <c r="D82" s="324"/>
      <c r="E82" s="324"/>
      <c r="F82" s="324"/>
      <c r="G82" s="324"/>
      <c r="H82" s="324"/>
      <c r="I82" s="324"/>
      <c r="J82" s="324"/>
      <c r="K82" s="324"/>
      <c r="L82" s="324"/>
      <c r="M82" s="324"/>
      <c r="N82" s="324"/>
      <c r="O82" s="325"/>
      <c r="P82" s="326"/>
      <c r="Q82" s="326"/>
      <c r="R82" s="326"/>
      <c r="S82" s="326"/>
      <c r="T82" s="326"/>
      <c r="U82" s="326"/>
      <c r="V82" s="327"/>
      <c r="W82" s="328"/>
      <c r="X82" s="328"/>
      <c r="Y82" s="328"/>
      <c r="Z82" s="328"/>
      <c r="AA82" s="328"/>
      <c r="AB82" s="114"/>
      <c r="AC82" s="63" t="str">
        <f t="shared" si="1"/>
        <v/>
      </c>
      <c r="AD82" s="114"/>
    </row>
    <row r="83" spans="2:30">
      <c r="B83" s="65">
        <v>77</v>
      </c>
      <c r="C83" s="323"/>
      <c r="D83" s="324"/>
      <c r="E83" s="324"/>
      <c r="F83" s="324"/>
      <c r="G83" s="324"/>
      <c r="H83" s="324"/>
      <c r="I83" s="324"/>
      <c r="J83" s="324"/>
      <c r="K83" s="324"/>
      <c r="L83" s="324"/>
      <c r="M83" s="324"/>
      <c r="N83" s="324"/>
      <c r="O83" s="325"/>
      <c r="P83" s="326"/>
      <c r="Q83" s="326"/>
      <c r="R83" s="326"/>
      <c r="S83" s="326"/>
      <c r="T83" s="326"/>
      <c r="U83" s="326"/>
      <c r="V83" s="327"/>
      <c r="W83" s="328"/>
      <c r="X83" s="328"/>
      <c r="Y83" s="328"/>
      <c r="Z83" s="328"/>
      <c r="AA83" s="328"/>
      <c r="AB83" s="114"/>
      <c r="AC83" s="63" t="str">
        <f t="shared" si="1"/>
        <v/>
      </c>
      <c r="AD83" s="114"/>
    </row>
    <row r="84" spans="2:30">
      <c r="B84" s="65">
        <v>78</v>
      </c>
      <c r="C84" s="323"/>
      <c r="D84" s="324"/>
      <c r="E84" s="324"/>
      <c r="F84" s="324"/>
      <c r="G84" s="324"/>
      <c r="H84" s="324"/>
      <c r="I84" s="324"/>
      <c r="J84" s="324"/>
      <c r="K84" s="324"/>
      <c r="L84" s="324"/>
      <c r="M84" s="324"/>
      <c r="N84" s="324"/>
      <c r="O84" s="325"/>
      <c r="P84" s="326"/>
      <c r="Q84" s="326"/>
      <c r="R84" s="326"/>
      <c r="S84" s="326"/>
      <c r="T84" s="326"/>
      <c r="U84" s="326"/>
      <c r="V84" s="327"/>
      <c r="W84" s="328"/>
      <c r="X84" s="328"/>
      <c r="Y84" s="328"/>
      <c r="Z84" s="328"/>
      <c r="AA84" s="328"/>
      <c r="AB84" s="114"/>
      <c r="AC84" s="63" t="str">
        <f t="shared" si="1"/>
        <v/>
      </c>
      <c r="AD84" s="114"/>
    </row>
    <row r="85" spans="2:30">
      <c r="B85" s="65">
        <v>79</v>
      </c>
      <c r="C85" s="323"/>
      <c r="D85" s="324"/>
      <c r="E85" s="324"/>
      <c r="F85" s="324"/>
      <c r="G85" s="324"/>
      <c r="H85" s="324"/>
      <c r="I85" s="324"/>
      <c r="J85" s="324"/>
      <c r="K85" s="324"/>
      <c r="L85" s="324"/>
      <c r="M85" s="324"/>
      <c r="N85" s="324"/>
      <c r="O85" s="325"/>
      <c r="P85" s="326"/>
      <c r="Q85" s="326"/>
      <c r="R85" s="326"/>
      <c r="S85" s="326"/>
      <c r="T85" s="326"/>
      <c r="U85" s="326"/>
      <c r="V85" s="327"/>
      <c r="W85" s="328"/>
      <c r="X85" s="328"/>
      <c r="Y85" s="328"/>
      <c r="Z85" s="328"/>
      <c r="AA85" s="328"/>
      <c r="AB85" s="114"/>
      <c r="AC85" s="63" t="str">
        <f t="shared" si="1"/>
        <v/>
      </c>
      <c r="AD85" s="114"/>
    </row>
    <row r="86" spans="2:30">
      <c r="B86" s="65">
        <v>80</v>
      </c>
      <c r="C86" s="323"/>
      <c r="D86" s="324"/>
      <c r="E86" s="324"/>
      <c r="F86" s="324"/>
      <c r="G86" s="324"/>
      <c r="H86" s="324"/>
      <c r="I86" s="324"/>
      <c r="J86" s="324"/>
      <c r="K86" s="324"/>
      <c r="L86" s="324"/>
      <c r="M86" s="324"/>
      <c r="N86" s="324"/>
      <c r="O86" s="325"/>
      <c r="P86" s="326"/>
      <c r="Q86" s="326"/>
      <c r="R86" s="326"/>
      <c r="S86" s="326"/>
      <c r="T86" s="326"/>
      <c r="U86" s="326"/>
      <c r="V86" s="327"/>
      <c r="W86" s="328"/>
      <c r="X86" s="328"/>
      <c r="Y86" s="328"/>
      <c r="Z86" s="328"/>
      <c r="AA86" s="328"/>
      <c r="AB86" s="114"/>
      <c r="AC86" s="63" t="str">
        <f t="shared" si="1"/>
        <v/>
      </c>
      <c r="AD86" s="114"/>
    </row>
    <row r="87" spans="2:30">
      <c r="B87" s="65">
        <v>81</v>
      </c>
      <c r="C87" s="323"/>
      <c r="D87" s="324"/>
      <c r="E87" s="324"/>
      <c r="F87" s="324"/>
      <c r="G87" s="324"/>
      <c r="H87" s="324"/>
      <c r="I87" s="324"/>
      <c r="J87" s="324"/>
      <c r="K87" s="324"/>
      <c r="L87" s="324"/>
      <c r="M87" s="324"/>
      <c r="N87" s="324"/>
      <c r="O87" s="325"/>
      <c r="P87" s="326"/>
      <c r="Q87" s="326"/>
      <c r="R87" s="326"/>
      <c r="S87" s="326"/>
      <c r="T87" s="326"/>
      <c r="U87" s="326"/>
      <c r="V87" s="327"/>
      <c r="W87" s="328"/>
      <c r="X87" s="328"/>
      <c r="Y87" s="328"/>
      <c r="Z87" s="328"/>
      <c r="AA87" s="328"/>
      <c r="AB87" s="114"/>
      <c r="AC87" s="63" t="str">
        <f t="shared" si="1"/>
        <v/>
      </c>
      <c r="AD87" s="114"/>
    </row>
    <row r="88" spans="2:30">
      <c r="B88" s="65">
        <v>82</v>
      </c>
      <c r="C88" s="323"/>
      <c r="D88" s="324"/>
      <c r="E88" s="324"/>
      <c r="F88" s="324"/>
      <c r="G88" s="324"/>
      <c r="H88" s="324"/>
      <c r="I88" s="324"/>
      <c r="J88" s="324"/>
      <c r="K88" s="324"/>
      <c r="L88" s="324"/>
      <c r="M88" s="324"/>
      <c r="N88" s="324"/>
      <c r="O88" s="325"/>
      <c r="P88" s="326"/>
      <c r="Q88" s="326"/>
      <c r="R88" s="326"/>
      <c r="S88" s="326"/>
      <c r="T88" s="326"/>
      <c r="U88" s="326"/>
      <c r="V88" s="327"/>
      <c r="W88" s="328"/>
      <c r="X88" s="328"/>
      <c r="Y88" s="328"/>
      <c r="Z88" s="328"/>
      <c r="AA88" s="328"/>
      <c r="AB88" s="114"/>
      <c r="AC88" s="63" t="str">
        <f t="shared" si="1"/>
        <v/>
      </c>
      <c r="AD88" s="114"/>
    </row>
    <row r="89" spans="2:30">
      <c r="B89" s="65">
        <v>83</v>
      </c>
      <c r="C89" s="323"/>
      <c r="D89" s="324"/>
      <c r="E89" s="324"/>
      <c r="F89" s="324"/>
      <c r="G89" s="324"/>
      <c r="H89" s="324"/>
      <c r="I89" s="324"/>
      <c r="J89" s="324"/>
      <c r="K89" s="324"/>
      <c r="L89" s="324"/>
      <c r="M89" s="324"/>
      <c r="N89" s="324"/>
      <c r="O89" s="325"/>
      <c r="P89" s="326"/>
      <c r="Q89" s="326"/>
      <c r="R89" s="326"/>
      <c r="S89" s="326"/>
      <c r="T89" s="326"/>
      <c r="U89" s="326"/>
      <c r="V89" s="327"/>
      <c r="W89" s="328"/>
      <c r="X89" s="328"/>
      <c r="Y89" s="328"/>
      <c r="Z89" s="328"/>
      <c r="AA89" s="328"/>
      <c r="AB89" s="114"/>
      <c r="AC89" s="63" t="str">
        <f t="shared" si="1"/>
        <v/>
      </c>
      <c r="AD89" s="114"/>
    </row>
    <row r="90" spans="2:30">
      <c r="B90" s="65">
        <v>84</v>
      </c>
      <c r="C90" s="323"/>
      <c r="D90" s="324"/>
      <c r="E90" s="324"/>
      <c r="F90" s="324"/>
      <c r="G90" s="324"/>
      <c r="H90" s="324"/>
      <c r="I90" s="324"/>
      <c r="J90" s="324"/>
      <c r="K90" s="324"/>
      <c r="L90" s="324"/>
      <c r="M90" s="324"/>
      <c r="N90" s="324"/>
      <c r="O90" s="325"/>
      <c r="P90" s="326"/>
      <c r="Q90" s="326"/>
      <c r="R90" s="326"/>
      <c r="S90" s="326"/>
      <c r="T90" s="326"/>
      <c r="U90" s="326"/>
      <c r="V90" s="327"/>
      <c r="W90" s="328"/>
      <c r="X90" s="328"/>
      <c r="Y90" s="328"/>
      <c r="Z90" s="328"/>
      <c r="AA90" s="328"/>
      <c r="AB90" s="114"/>
      <c r="AC90" s="63" t="str">
        <f t="shared" si="1"/>
        <v/>
      </c>
      <c r="AD90" s="114"/>
    </row>
    <row r="91" spans="2:30">
      <c r="B91" s="65">
        <v>85</v>
      </c>
      <c r="C91" s="323"/>
      <c r="D91" s="324"/>
      <c r="E91" s="324"/>
      <c r="F91" s="324"/>
      <c r="G91" s="324"/>
      <c r="H91" s="324"/>
      <c r="I91" s="324"/>
      <c r="J91" s="324"/>
      <c r="K91" s="324"/>
      <c r="L91" s="324"/>
      <c r="M91" s="324"/>
      <c r="N91" s="324"/>
      <c r="O91" s="325"/>
      <c r="P91" s="326"/>
      <c r="Q91" s="326"/>
      <c r="R91" s="326"/>
      <c r="S91" s="326"/>
      <c r="T91" s="326"/>
      <c r="U91" s="326"/>
      <c r="V91" s="327"/>
      <c r="W91" s="328"/>
      <c r="X91" s="328"/>
      <c r="Y91" s="328"/>
      <c r="Z91" s="328"/>
      <c r="AA91" s="328"/>
      <c r="AB91" s="114"/>
      <c r="AC91" s="63" t="str">
        <f t="shared" si="1"/>
        <v/>
      </c>
      <c r="AD91" s="114"/>
    </row>
    <row r="92" spans="2:30">
      <c r="B92" s="65">
        <v>86</v>
      </c>
      <c r="C92" s="323"/>
      <c r="D92" s="324"/>
      <c r="E92" s="324"/>
      <c r="F92" s="324"/>
      <c r="G92" s="324"/>
      <c r="H92" s="324"/>
      <c r="I92" s="324"/>
      <c r="J92" s="324"/>
      <c r="K92" s="324"/>
      <c r="L92" s="324"/>
      <c r="M92" s="324"/>
      <c r="N92" s="324"/>
      <c r="O92" s="325"/>
      <c r="P92" s="326"/>
      <c r="Q92" s="326"/>
      <c r="R92" s="326"/>
      <c r="S92" s="326"/>
      <c r="T92" s="326"/>
      <c r="U92" s="326"/>
      <c r="V92" s="327"/>
      <c r="W92" s="328"/>
      <c r="X92" s="328"/>
      <c r="Y92" s="328"/>
      <c r="Z92" s="328"/>
      <c r="AA92" s="328"/>
      <c r="AB92" s="114"/>
      <c r="AC92" s="63" t="str">
        <f t="shared" si="1"/>
        <v/>
      </c>
      <c r="AD92" s="114"/>
    </row>
    <row r="93" spans="2:30">
      <c r="B93" s="65">
        <v>87</v>
      </c>
      <c r="C93" s="323"/>
      <c r="D93" s="324"/>
      <c r="E93" s="324"/>
      <c r="F93" s="324"/>
      <c r="G93" s="324"/>
      <c r="H93" s="324"/>
      <c r="I93" s="324"/>
      <c r="J93" s="324"/>
      <c r="K93" s="324"/>
      <c r="L93" s="324"/>
      <c r="M93" s="324"/>
      <c r="N93" s="324"/>
      <c r="O93" s="325"/>
      <c r="P93" s="326"/>
      <c r="Q93" s="326"/>
      <c r="R93" s="326"/>
      <c r="S93" s="326"/>
      <c r="T93" s="326"/>
      <c r="U93" s="326"/>
      <c r="V93" s="327"/>
      <c r="W93" s="328"/>
      <c r="X93" s="328"/>
      <c r="Y93" s="328"/>
      <c r="Z93" s="328"/>
      <c r="AA93" s="328"/>
      <c r="AB93" s="114"/>
      <c r="AC93" s="63" t="str">
        <f t="shared" si="1"/>
        <v/>
      </c>
      <c r="AD93" s="114"/>
    </row>
    <row r="94" spans="2:30">
      <c r="B94" s="65">
        <v>88</v>
      </c>
      <c r="C94" s="323"/>
      <c r="D94" s="324"/>
      <c r="E94" s="324"/>
      <c r="F94" s="324"/>
      <c r="G94" s="324"/>
      <c r="H94" s="324"/>
      <c r="I94" s="324"/>
      <c r="J94" s="324"/>
      <c r="K94" s="324"/>
      <c r="L94" s="324"/>
      <c r="M94" s="324"/>
      <c r="N94" s="324"/>
      <c r="O94" s="325"/>
      <c r="P94" s="326"/>
      <c r="Q94" s="326"/>
      <c r="R94" s="326"/>
      <c r="S94" s="326"/>
      <c r="T94" s="326"/>
      <c r="U94" s="326"/>
      <c r="V94" s="327"/>
      <c r="W94" s="328"/>
      <c r="X94" s="328"/>
      <c r="Y94" s="328"/>
      <c r="Z94" s="328"/>
      <c r="AA94" s="328"/>
      <c r="AB94" s="114"/>
      <c r="AC94" s="63" t="str">
        <f t="shared" si="1"/>
        <v/>
      </c>
      <c r="AD94" s="114"/>
    </row>
    <row r="95" spans="2:30">
      <c r="B95" s="65">
        <v>89</v>
      </c>
      <c r="C95" s="323"/>
      <c r="D95" s="324"/>
      <c r="E95" s="324"/>
      <c r="F95" s="324"/>
      <c r="G95" s="324"/>
      <c r="H95" s="324"/>
      <c r="I95" s="324"/>
      <c r="J95" s="324"/>
      <c r="K95" s="324"/>
      <c r="L95" s="324"/>
      <c r="M95" s="324"/>
      <c r="N95" s="324"/>
      <c r="O95" s="325"/>
      <c r="P95" s="326"/>
      <c r="Q95" s="326"/>
      <c r="R95" s="326"/>
      <c r="S95" s="326"/>
      <c r="T95" s="326"/>
      <c r="U95" s="326"/>
      <c r="V95" s="327"/>
      <c r="W95" s="328"/>
      <c r="X95" s="328"/>
      <c r="Y95" s="328"/>
      <c r="Z95" s="328"/>
      <c r="AA95" s="328"/>
      <c r="AB95" s="114"/>
      <c r="AC95" s="63" t="str">
        <f t="shared" si="1"/>
        <v/>
      </c>
      <c r="AD95" s="114"/>
    </row>
    <row r="96" spans="2:30">
      <c r="B96" s="65">
        <v>90</v>
      </c>
      <c r="C96" s="323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5"/>
      <c r="P96" s="326"/>
      <c r="Q96" s="326"/>
      <c r="R96" s="326"/>
      <c r="S96" s="326"/>
      <c r="T96" s="326"/>
      <c r="U96" s="326"/>
      <c r="V96" s="327"/>
      <c r="W96" s="328"/>
      <c r="X96" s="328"/>
      <c r="Y96" s="328"/>
      <c r="Z96" s="328"/>
      <c r="AA96" s="328"/>
      <c r="AB96" s="114"/>
      <c r="AC96" s="63" t="str">
        <f t="shared" si="1"/>
        <v/>
      </c>
      <c r="AD96" s="114"/>
    </row>
    <row r="97" spans="2:30">
      <c r="B97" s="65">
        <v>91</v>
      </c>
      <c r="C97" s="323"/>
      <c r="D97" s="324"/>
      <c r="E97" s="324"/>
      <c r="F97" s="324"/>
      <c r="G97" s="324"/>
      <c r="H97" s="324"/>
      <c r="I97" s="324"/>
      <c r="J97" s="324"/>
      <c r="K97" s="324"/>
      <c r="L97" s="324"/>
      <c r="M97" s="324"/>
      <c r="N97" s="324"/>
      <c r="O97" s="325"/>
      <c r="P97" s="326"/>
      <c r="Q97" s="326"/>
      <c r="R97" s="326"/>
      <c r="S97" s="326"/>
      <c r="T97" s="326"/>
      <c r="U97" s="326"/>
      <c r="V97" s="327"/>
      <c r="W97" s="328"/>
      <c r="X97" s="328"/>
      <c r="Y97" s="328"/>
      <c r="Z97" s="328"/>
      <c r="AA97" s="328"/>
      <c r="AB97" s="114"/>
      <c r="AC97" s="63" t="str">
        <f t="shared" si="1"/>
        <v/>
      </c>
      <c r="AD97" s="114"/>
    </row>
    <row r="98" spans="2:30">
      <c r="B98" s="65">
        <v>92</v>
      </c>
      <c r="C98" s="323"/>
      <c r="D98" s="324"/>
      <c r="E98" s="324"/>
      <c r="F98" s="324"/>
      <c r="G98" s="324"/>
      <c r="H98" s="324"/>
      <c r="I98" s="324"/>
      <c r="J98" s="324"/>
      <c r="K98" s="324"/>
      <c r="L98" s="324"/>
      <c r="M98" s="324"/>
      <c r="N98" s="324"/>
      <c r="O98" s="325"/>
      <c r="P98" s="326"/>
      <c r="Q98" s="326"/>
      <c r="R98" s="326"/>
      <c r="S98" s="326"/>
      <c r="T98" s="326"/>
      <c r="U98" s="326"/>
      <c r="V98" s="327"/>
      <c r="W98" s="328"/>
      <c r="X98" s="328"/>
      <c r="Y98" s="328"/>
      <c r="Z98" s="328"/>
      <c r="AA98" s="328"/>
      <c r="AB98" s="114"/>
      <c r="AC98" s="63" t="str">
        <f t="shared" si="1"/>
        <v/>
      </c>
      <c r="AD98" s="114"/>
    </row>
    <row r="99" spans="2:30">
      <c r="B99" s="65">
        <v>93</v>
      </c>
      <c r="C99" s="323"/>
      <c r="D99" s="324"/>
      <c r="E99" s="324"/>
      <c r="F99" s="324"/>
      <c r="G99" s="324"/>
      <c r="H99" s="324"/>
      <c r="I99" s="324"/>
      <c r="J99" s="324"/>
      <c r="K99" s="324"/>
      <c r="L99" s="324"/>
      <c r="M99" s="324"/>
      <c r="N99" s="324"/>
      <c r="O99" s="325"/>
      <c r="P99" s="326"/>
      <c r="Q99" s="326"/>
      <c r="R99" s="326"/>
      <c r="S99" s="326"/>
      <c r="T99" s="326"/>
      <c r="U99" s="326"/>
      <c r="V99" s="327"/>
      <c r="W99" s="328"/>
      <c r="X99" s="328"/>
      <c r="Y99" s="328"/>
      <c r="Z99" s="328"/>
      <c r="AA99" s="328"/>
      <c r="AB99" s="114"/>
      <c r="AC99" s="63" t="str">
        <f t="shared" si="1"/>
        <v/>
      </c>
      <c r="AD99" s="114"/>
    </row>
    <row r="100" spans="2:30">
      <c r="B100" s="65">
        <v>94</v>
      </c>
      <c r="C100" s="323"/>
      <c r="D100" s="324"/>
      <c r="E100" s="324"/>
      <c r="F100" s="324"/>
      <c r="G100" s="324"/>
      <c r="H100" s="324"/>
      <c r="I100" s="324"/>
      <c r="J100" s="324"/>
      <c r="K100" s="324"/>
      <c r="L100" s="324"/>
      <c r="M100" s="324"/>
      <c r="N100" s="324"/>
      <c r="O100" s="325"/>
      <c r="P100" s="326"/>
      <c r="Q100" s="326"/>
      <c r="R100" s="326"/>
      <c r="S100" s="326"/>
      <c r="T100" s="326"/>
      <c r="U100" s="326"/>
      <c r="V100" s="327"/>
      <c r="W100" s="328"/>
      <c r="X100" s="328"/>
      <c r="Y100" s="328"/>
      <c r="Z100" s="328"/>
      <c r="AA100" s="328"/>
      <c r="AB100" s="114"/>
      <c r="AC100" s="63" t="str">
        <f t="shared" si="1"/>
        <v/>
      </c>
      <c r="AD100" s="114"/>
    </row>
    <row r="101" spans="2:30">
      <c r="B101" s="65">
        <v>95</v>
      </c>
      <c r="C101" s="323"/>
      <c r="D101" s="324"/>
      <c r="E101" s="324"/>
      <c r="F101" s="324"/>
      <c r="G101" s="324"/>
      <c r="H101" s="324"/>
      <c r="I101" s="324"/>
      <c r="J101" s="324"/>
      <c r="K101" s="324"/>
      <c r="L101" s="324"/>
      <c r="M101" s="324"/>
      <c r="N101" s="324"/>
      <c r="O101" s="325"/>
      <c r="P101" s="326"/>
      <c r="Q101" s="326"/>
      <c r="R101" s="326"/>
      <c r="S101" s="326"/>
      <c r="T101" s="326"/>
      <c r="U101" s="326"/>
      <c r="V101" s="327"/>
      <c r="W101" s="328"/>
      <c r="X101" s="328"/>
      <c r="Y101" s="328"/>
      <c r="Z101" s="328"/>
      <c r="AA101" s="328"/>
      <c r="AB101" s="114"/>
      <c r="AC101" s="63" t="str">
        <f t="shared" si="1"/>
        <v/>
      </c>
      <c r="AD101" s="114"/>
    </row>
    <row r="102" spans="2:30">
      <c r="B102" s="65">
        <v>96</v>
      </c>
      <c r="C102" s="323"/>
      <c r="D102" s="324"/>
      <c r="E102" s="324"/>
      <c r="F102" s="324"/>
      <c r="G102" s="324"/>
      <c r="H102" s="324"/>
      <c r="I102" s="324"/>
      <c r="J102" s="324"/>
      <c r="K102" s="324"/>
      <c r="L102" s="324"/>
      <c r="M102" s="324"/>
      <c r="N102" s="324"/>
      <c r="O102" s="325"/>
      <c r="P102" s="326"/>
      <c r="Q102" s="326"/>
      <c r="R102" s="326"/>
      <c r="S102" s="326"/>
      <c r="T102" s="326"/>
      <c r="U102" s="326"/>
      <c r="V102" s="327"/>
      <c r="W102" s="328"/>
      <c r="X102" s="328"/>
      <c r="Y102" s="328"/>
      <c r="Z102" s="328"/>
      <c r="AA102" s="328"/>
      <c r="AB102" s="114"/>
      <c r="AC102" s="63" t="str">
        <f t="shared" si="1"/>
        <v/>
      </c>
      <c r="AD102" s="114"/>
    </row>
    <row r="103" spans="2:30">
      <c r="B103" s="65">
        <v>97</v>
      </c>
      <c r="C103" s="323"/>
      <c r="D103" s="324"/>
      <c r="E103" s="324"/>
      <c r="F103" s="324"/>
      <c r="G103" s="324"/>
      <c r="H103" s="324"/>
      <c r="I103" s="324"/>
      <c r="J103" s="324"/>
      <c r="K103" s="324"/>
      <c r="L103" s="324"/>
      <c r="M103" s="324"/>
      <c r="N103" s="324"/>
      <c r="O103" s="325"/>
      <c r="P103" s="326"/>
      <c r="Q103" s="326"/>
      <c r="R103" s="326"/>
      <c r="S103" s="326"/>
      <c r="T103" s="326"/>
      <c r="U103" s="326"/>
      <c r="V103" s="327"/>
      <c r="W103" s="328"/>
      <c r="X103" s="328"/>
      <c r="Y103" s="328"/>
      <c r="Z103" s="328"/>
      <c r="AA103" s="328"/>
      <c r="AB103" s="114"/>
      <c r="AC103" s="63" t="str">
        <f t="shared" si="1"/>
        <v/>
      </c>
      <c r="AD103" s="114"/>
    </row>
    <row r="104" spans="2:30">
      <c r="B104" s="65">
        <v>98</v>
      </c>
      <c r="C104" s="323"/>
      <c r="D104" s="324"/>
      <c r="E104" s="324"/>
      <c r="F104" s="324"/>
      <c r="G104" s="324"/>
      <c r="H104" s="324"/>
      <c r="I104" s="324"/>
      <c r="J104" s="324"/>
      <c r="K104" s="324"/>
      <c r="L104" s="324"/>
      <c r="M104" s="324"/>
      <c r="N104" s="324"/>
      <c r="O104" s="325"/>
      <c r="P104" s="326"/>
      <c r="Q104" s="326"/>
      <c r="R104" s="326"/>
      <c r="S104" s="326"/>
      <c r="T104" s="326"/>
      <c r="U104" s="326"/>
      <c r="V104" s="327"/>
      <c r="W104" s="328"/>
      <c r="X104" s="328"/>
      <c r="Y104" s="328"/>
      <c r="Z104" s="328"/>
      <c r="AA104" s="328"/>
      <c r="AB104" s="114"/>
      <c r="AC104" s="63" t="str">
        <f t="shared" si="1"/>
        <v/>
      </c>
      <c r="AD104" s="114"/>
    </row>
    <row r="105" spans="2:30">
      <c r="B105" s="65">
        <v>99</v>
      </c>
      <c r="C105" s="323"/>
      <c r="D105" s="324"/>
      <c r="E105" s="324"/>
      <c r="F105" s="324"/>
      <c r="G105" s="324"/>
      <c r="H105" s="324"/>
      <c r="I105" s="324"/>
      <c r="J105" s="324"/>
      <c r="K105" s="324"/>
      <c r="L105" s="324"/>
      <c r="M105" s="324"/>
      <c r="N105" s="324"/>
      <c r="O105" s="325"/>
      <c r="P105" s="326"/>
      <c r="Q105" s="326"/>
      <c r="R105" s="326"/>
      <c r="S105" s="326"/>
      <c r="T105" s="326"/>
      <c r="U105" s="326"/>
      <c r="V105" s="327"/>
      <c r="W105" s="328"/>
      <c r="X105" s="328"/>
      <c r="Y105" s="328"/>
      <c r="Z105" s="328"/>
      <c r="AA105" s="328"/>
      <c r="AB105" s="114"/>
      <c r="AC105" s="63" t="str">
        <f t="shared" si="1"/>
        <v/>
      </c>
      <c r="AD105" s="114"/>
    </row>
    <row r="106" spans="2:30">
      <c r="B106" s="65">
        <v>100</v>
      </c>
      <c r="C106" s="323"/>
      <c r="D106" s="324"/>
      <c r="E106" s="324"/>
      <c r="F106" s="324"/>
      <c r="G106" s="324"/>
      <c r="H106" s="324"/>
      <c r="I106" s="324"/>
      <c r="J106" s="324"/>
      <c r="K106" s="324"/>
      <c r="L106" s="324"/>
      <c r="M106" s="324"/>
      <c r="N106" s="324"/>
      <c r="O106" s="325"/>
      <c r="P106" s="326"/>
      <c r="Q106" s="326"/>
      <c r="R106" s="326"/>
      <c r="S106" s="326"/>
      <c r="T106" s="326"/>
      <c r="U106" s="326"/>
      <c r="V106" s="327"/>
      <c r="W106" s="328"/>
      <c r="X106" s="328"/>
      <c r="Y106" s="328"/>
      <c r="Z106" s="328"/>
      <c r="AA106" s="328"/>
      <c r="AB106" s="114"/>
      <c r="AC106" s="63" t="str">
        <f t="shared" si="1"/>
        <v/>
      </c>
      <c r="AD106" s="114"/>
    </row>
    <row r="107" spans="2:30">
      <c r="B107"/>
    </row>
    <row r="108" spans="2:30">
      <c r="B108" s="322" t="s">
        <v>92</v>
      </c>
      <c r="C108" s="322"/>
      <c r="D108" s="322"/>
    </row>
    <row r="109" spans="2:30">
      <c r="B109"/>
    </row>
    <row r="110" spans="2:30">
      <c r="B110"/>
    </row>
    <row r="111" spans="2:30">
      <c r="B111"/>
    </row>
    <row r="112" spans="2:30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</sheetData>
  <sheetProtection algorithmName="SHA-512" hashValue="VhtBGnO0jGeYIyAx0ExzrMssBEFPuyknYJlLP6kvonwwKmKWS3w9o1Hg9oHB5zdNaeHbw5oSjkeWqGbZzCwc0w==" saltValue="dzYm6JnAdibfV1LCLBQ4cA==" spinCount="100000" sheet="1" objects="1" scenarios="1"/>
  <mergeCells count="307">
    <mergeCell ref="C55:N55"/>
    <mergeCell ref="O55:V55"/>
    <mergeCell ref="C56:N56"/>
    <mergeCell ref="O56:V56"/>
    <mergeCell ref="O6:V6"/>
    <mergeCell ref="C50:N50"/>
    <mergeCell ref="O50:V50"/>
    <mergeCell ref="C51:N51"/>
    <mergeCell ref="O51:V51"/>
    <mergeCell ref="C52:N52"/>
    <mergeCell ref="O52:V52"/>
    <mergeCell ref="C53:N53"/>
    <mergeCell ref="O53:V53"/>
    <mergeCell ref="C54:N54"/>
    <mergeCell ref="O54:V54"/>
    <mergeCell ref="V1:AA1"/>
    <mergeCell ref="W56:AA56"/>
    <mergeCell ref="W54:AA54"/>
    <mergeCell ref="W55:AA55"/>
    <mergeCell ref="W52:AA52"/>
    <mergeCell ref="W53:AA53"/>
    <mergeCell ref="W50:AA50"/>
    <mergeCell ref="W51:AA51"/>
    <mergeCell ref="C7:N7"/>
    <mergeCell ref="W48:AA48"/>
    <mergeCell ref="W49:AA49"/>
    <mergeCell ref="W46:AA46"/>
    <mergeCell ref="W47:AA47"/>
    <mergeCell ref="C46:N46"/>
    <mergeCell ref="O46:V46"/>
    <mergeCell ref="C47:N47"/>
    <mergeCell ref="O47:V47"/>
    <mergeCell ref="C48:N48"/>
    <mergeCell ref="O48:V48"/>
    <mergeCell ref="C49:N49"/>
    <mergeCell ref="O49:V49"/>
    <mergeCell ref="W44:AA44"/>
    <mergeCell ref="W45:AA45"/>
    <mergeCell ref="W42:AA42"/>
    <mergeCell ref="W43:AA43"/>
    <mergeCell ref="C42:N42"/>
    <mergeCell ref="O42:V42"/>
    <mergeCell ref="C43:N43"/>
    <mergeCell ref="O43:V43"/>
    <mergeCell ref="C44:N44"/>
    <mergeCell ref="O44:V44"/>
    <mergeCell ref="C45:N45"/>
    <mergeCell ref="O45:V45"/>
    <mergeCell ref="W40:AA40"/>
    <mergeCell ref="W41:AA41"/>
    <mergeCell ref="W38:AA38"/>
    <mergeCell ref="W39:AA39"/>
    <mergeCell ref="C38:N38"/>
    <mergeCell ref="O38:V38"/>
    <mergeCell ref="C39:N39"/>
    <mergeCell ref="O39:V39"/>
    <mergeCell ref="C40:N40"/>
    <mergeCell ref="O40:V40"/>
    <mergeCell ref="C41:N41"/>
    <mergeCell ref="O41:V41"/>
    <mergeCell ref="W36:AA36"/>
    <mergeCell ref="W37:AA37"/>
    <mergeCell ref="W34:AA34"/>
    <mergeCell ref="W35:AA35"/>
    <mergeCell ref="C34:N34"/>
    <mergeCell ref="O34:V34"/>
    <mergeCell ref="C35:N35"/>
    <mergeCell ref="O35:V35"/>
    <mergeCell ref="C36:N36"/>
    <mergeCell ref="O36:V36"/>
    <mergeCell ref="C37:N37"/>
    <mergeCell ref="O37:V37"/>
    <mergeCell ref="W32:AA32"/>
    <mergeCell ref="W33:AA33"/>
    <mergeCell ref="W30:AA30"/>
    <mergeCell ref="W31:AA31"/>
    <mergeCell ref="C30:N30"/>
    <mergeCell ref="O30:V30"/>
    <mergeCell ref="C31:N31"/>
    <mergeCell ref="O31:V31"/>
    <mergeCell ref="C32:N32"/>
    <mergeCell ref="O32:V32"/>
    <mergeCell ref="C33:N33"/>
    <mergeCell ref="O33:V33"/>
    <mergeCell ref="W28:AA28"/>
    <mergeCell ref="W29:AA29"/>
    <mergeCell ref="W26:AA26"/>
    <mergeCell ref="W27:AA27"/>
    <mergeCell ref="C26:N26"/>
    <mergeCell ref="O26:V26"/>
    <mergeCell ref="C27:N27"/>
    <mergeCell ref="O27:V27"/>
    <mergeCell ref="C28:N28"/>
    <mergeCell ref="O28:V28"/>
    <mergeCell ref="C29:N29"/>
    <mergeCell ref="O29:V29"/>
    <mergeCell ref="W24:AA24"/>
    <mergeCell ref="W25:AA25"/>
    <mergeCell ref="W22:AA22"/>
    <mergeCell ref="W23:AA23"/>
    <mergeCell ref="C22:N22"/>
    <mergeCell ref="O22:V22"/>
    <mergeCell ref="C23:N23"/>
    <mergeCell ref="O23:V23"/>
    <mergeCell ref="C24:N24"/>
    <mergeCell ref="O24:V24"/>
    <mergeCell ref="C25:N25"/>
    <mergeCell ref="O25:V25"/>
    <mergeCell ref="W20:AA20"/>
    <mergeCell ref="W21:AA21"/>
    <mergeCell ref="W18:AA18"/>
    <mergeCell ref="W19:AA19"/>
    <mergeCell ref="C18:N18"/>
    <mergeCell ref="O18:V18"/>
    <mergeCell ref="C19:N19"/>
    <mergeCell ref="O19:V19"/>
    <mergeCell ref="C20:N20"/>
    <mergeCell ref="O20:V20"/>
    <mergeCell ref="C21:N21"/>
    <mergeCell ref="O21:V21"/>
    <mergeCell ref="W16:AA16"/>
    <mergeCell ref="W17:AA17"/>
    <mergeCell ref="W14:AA14"/>
    <mergeCell ref="W15:AA15"/>
    <mergeCell ref="C14:N14"/>
    <mergeCell ref="O14:V14"/>
    <mergeCell ref="C15:N15"/>
    <mergeCell ref="O15:V15"/>
    <mergeCell ref="C16:N16"/>
    <mergeCell ref="O16:V16"/>
    <mergeCell ref="C17:N17"/>
    <mergeCell ref="O17:V17"/>
    <mergeCell ref="W12:AA12"/>
    <mergeCell ref="W13:AA13"/>
    <mergeCell ref="W10:AA10"/>
    <mergeCell ref="W11:AA11"/>
    <mergeCell ref="C10:N10"/>
    <mergeCell ref="O10:V10"/>
    <mergeCell ref="C11:N11"/>
    <mergeCell ref="O11:V11"/>
    <mergeCell ref="C12:N12"/>
    <mergeCell ref="O12:V12"/>
    <mergeCell ref="C13:N13"/>
    <mergeCell ref="O13:V13"/>
    <mergeCell ref="B2:Q5"/>
    <mergeCell ref="R2:R4"/>
    <mergeCell ref="W6:AA6"/>
    <mergeCell ref="W7:AA7"/>
    <mergeCell ref="W8:AA8"/>
    <mergeCell ref="W9:AA9"/>
    <mergeCell ref="C6:N6"/>
    <mergeCell ref="O7:V7"/>
    <mergeCell ref="C8:N8"/>
    <mergeCell ref="O8:V8"/>
    <mergeCell ref="C9:N9"/>
    <mergeCell ref="O9:V9"/>
    <mergeCell ref="C57:N57"/>
    <mergeCell ref="O57:V57"/>
    <mergeCell ref="W57:AA57"/>
    <mergeCell ref="C58:N58"/>
    <mergeCell ref="O58:V58"/>
    <mergeCell ref="W58:AA58"/>
    <mergeCell ref="C59:N59"/>
    <mergeCell ref="O59:V59"/>
    <mergeCell ref="W59:AA59"/>
    <mergeCell ref="C60:N60"/>
    <mergeCell ref="O60:V60"/>
    <mergeCell ref="W60:AA60"/>
    <mergeCell ref="C61:N61"/>
    <mergeCell ref="O61:V61"/>
    <mergeCell ref="W61:AA61"/>
    <mergeCell ref="C62:N62"/>
    <mergeCell ref="O62:V62"/>
    <mergeCell ref="W62:AA62"/>
    <mergeCell ref="C63:N63"/>
    <mergeCell ref="O63:V63"/>
    <mergeCell ref="W63:AA63"/>
    <mergeCell ref="C64:N64"/>
    <mergeCell ref="O64:V64"/>
    <mergeCell ref="W64:AA64"/>
    <mergeCell ref="C65:N65"/>
    <mergeCell ref="O65:V65"/>
    <mergeCell ref="W65:AA65"/>
    <mergeCell ref="C66:N66"/>
    <mergeCell ref="O66:V66"/>
    <mergeCell ref="W66:AA66"/>
    <mergeCell ref="C67:N67"/>
    <mergeCell ref="O67:V67"/>
    <mergeCell ref="W67:AA67"/>
    <mergeCell ref="C68:N68"/>
    <mergeCell ref="O68:V68"/>
    <mergeCell ref="W68:AA68"/>
    <mergeCell ref="C69:N69"/>
    <mergeCell ref="O69:V69"/>
    <mergeCell ref="W69:AA69"/>
    <mergeCell ref="C70:N70"/>
    <mergeCell ref="O70:V70"/>
    <mergeCell ref="W70:AA70"/>
    <mergeCell ref="C71:N71"/>
    <mergeCell ref="O71:V71"/>
    <mergeCell ref="W71:AA71"/>
    <mergeCell ref="C72:N72"/>
    <mergeCell ref="O72:V72"/>
    <mergeCell ref="W72:AA72"/>
    <mergeCell ref="C73:N73"/>
    <mergeCell ref="O73:V73"/>
    <mergeCell ref="W73:AA73"/>
    <mergeCell ref="C74:N74"/>
    <mergeCell ref="O74:V74"/>
    <mergeCell ref="W74:AA74"/>
    <mergeCell ref="C75:N75"/>
    <mergeCell ref="O75:V75"/>
    <mergeCell ref="W75:AA75"/>
    <mergeCell ref="C76:N76"/>
    <mergeCell ref="O76:V76"/>
    <mergeCell ref="W76:AA76"/>
    <mergeCell ref="C77:N77"/>
    <mergeCell ref="O77:V77"/>
    <mergeCell ref="W77:AA77"/>
    <mergeCell ref="C78:N78"/>
    <mergeCell ref="O78:V78"/>
    <mergeCell ref="W78:AA78"/>
    <mergeCell ref="C79:N79"/>
    <mergeCell ref="O79:V79"/>
    <mergeCell ref="W79:AA79"/>
    <mergeCell ref="C80:N80"/>
    <mergeCell ref="O80:V80"/>
    <mergeCell ref="W80:AA80"/>
    <mergeCell ref="C81:N81"/>
    <mergeCell ref="O81:V81"/>
    <mergeCell ref="W81:AA81"/>
    <mergeCell ref="C82:N82"/>
    <mergeCell ref="O82:V82"/>
    <mergeCell ref="W82:AA82"/>
    <mergeCell ref="C83:N83"/>
    <mergeCell ref="O83:V83"/>
    <mergeCell ref="W83:AA83"/>
    <mergeCell ref="C84:N84"/>
    <mergeCell ref="O84:V84"/>
    <mergeCell ref="W84:AA84"/>
    <mergeCell ref="C85:N85"/>
    <mergeCell ref="O85:V85"/>
    <mergeCell ref="W85:AA85"/>
    <mergeCell ref="C86:N86"/>
    <mergeCell ref="O86:V86"/>
    <mergeCell ref="W86:AA86"/>
    <mergeCell ref="C87:N87"/>
    <mergeCell ref="O87:V87"/>
    <mergeCell ref="W87:AA87"/>
    <mergeCell ref="C88:N88"/>
    <mergeCell ref="O88:V88"/>
    <mergeCell ref="W88:AA88"/>
    <mergeCell ref="C89:N89"/>
    <mergeCell ref="O89:V89"/>
    <mergeCell ref="W89:AA89"/>
    <mergeCell ref="C90:N90"/>
    <mergeCell ref="O90:V90"/>
    <mergeCell ref="W90:AA90"/>
    <mergeCell ref="C91:N91"/>
    <mergeCell ref="O91:V91"/>
    <mergeCell ref="W91:AA91"/>
    <mergeCell ref="C92:N92"/>
    <mergeCell ref="O92:V92"/>
    <mergeCell ref="W92:AA92"/>
    <mergeCell ref="C93:N93"/>
    <mergeCell ref="O93:V93"/>
    <mergeCell ref="W93:AA93"/>
    <mergeCell ref="C94:N94"/>
    <mergeCell ref="O94:V94"/>
    <mergeCell ref="W94:AA94"/>
    <mergeCell ref="C95:N95"/>
    <mergeCell ref="O95:V95"/>
    <mergeCell ref="W95:AA95"/>
    <mergeCell ref="C96:N96"/>
    <mergeCell ref="O96:V96"/>
    <mergeCell ref="W96:AA96"/>
    <mergeCell ref="C97:N97"/>
    <mergeCell ref="O97:V97"/>
    <mergeCell ref="W97:AA97"/>
    <mergeCell ref="C98:N98"/>
    <mergeCell ref="O98:V98"/>
    <mergeCell ref="W98:AA98"/>
    <mergeCell ref="C99:N99"/>
    <mergeCell ref="O99:V99"/>
    <mergeCell ref="W99:AA99"/>
    <mergeCell ref="C100:N100"/>
    <mergeCell ref="O100:V100"/>
    <mergeCell ref="W100:AA100"/>
    <mergeCell ref="C101:N101"/>
    <mergeCell ref="O101:V101"/>
    <mergeCell ref="W101:AA101"/>
    <mergeCell ref="B108:D108"/>
    <mergeCell ref="C105:N105"/>
    <mergeCell ref="O105:V105"/>
    <mergeCell ref="W105:AA105"/>
    <mergeCell ref="C106:N106"/>
    <mergeCell ref="O106:V106"/>
    <mergeCell ref="W106:AA106"/>
    <mergeCell ref="C102:N102"/>
    <mergeCell ref="O102:V102"/>
    <mergeCell ref="W102:AA102"/>
    <mergeCell ref="C103:N103"/>
    <mergeCell ref="O103:V103"/>
    <mergeCell ref="W103:AA103"/>
    <mergeCell ref="C104:N104"/>
    <mergeCell ref="O104:V104"/>
    <mergeCell ref="W104:AA104"/>
  </mergeCells>
  <phoneticPr fontId="3"/>
  <dataValidations count="2">
    <dataValidation type="list" allowBlank="1" showInputMessage="1" showErrorMessage="1" sqref="W7:AA106">
      <formula1>"交換（故障等）,一部解約"</formula1>
    </dataValidation>
    <dataValidation type="list" allowBlank="1" showInputMessage="1" showErrorMessage="1" sqref="C7:C106">
      <formula1>"活動量計（amor H2）,みまもりふくろう 通信機Acty-G2（標準バッテリーモデル）,みまもりふくろう 通信機用充電セット"</formula1>
    </dataValidation>
  </dataValidations>
  <hyperlinks>
    <hyperlink ref="V1:AA1" location="変更申込書!S30" display="変更申込書に戻る"/>
    <hyperlink ref="B108" location="'交換（故障等）、一部解約'!A1" display="ページトップへ"/>
  </hyperlinks>
  <pageMargins left="0.70866141732283472" right="0.70866141732283472" top="0.74803149606299213" bottom="0.74803149606299213" header="0.31496062992125984" footer="0.31496062992125984"/>
  <pageSetup paperSize="9" scale="4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3"/>
  <sheetViews>
    <sheetView showGridLines="0" showRowColHeaders="0" workbookViewId="0">
      <pane ySplit="1" topLeftCell="A2" activePane="bottomLeft" state="frozen"/>
      <selection pane="bottomLeft"/>
    </sheetView>
  </sheetViews>
  <sheetFormatPr defaultRowHeight="16.2"/>
  <cols>
    <col min="1" max="1" width="2.6328125" customWidth="1"/>
    <col min="2" max="2" width="1.6328125" customWidth="1"/>
    <col min="3" max="3" width="8" bestFit="1" customWidth="1"/>
    <col min="4" max="4" width="9.6328125" customWidth="1"/>
    <col min="5" max="5" width="17.453125" customWidth="1"/>
    <col min="7" max="7" width="11.7265625" customWidth="1"/>
    <col min="8" max="8" width="8.36328125" bestFit="1" customWidth="1"/>
    <col min="9" max="9" width="12.7265625" customWidth="1"/>
    <col min="10" max="10" width="25.08984375" customWidth="1"/>
    <col min="11" max="11" width="68.453125" customWidth="1"/>
  </cols>
  <sheetData>
    <row r="1" spans="2:11" ht="30" customHeight="1">
      <c r="B1" s="336" t="s">
        <v>41</v>
      </c>
      <c r="C1" s="337"/>
      <c r="D1" s="337"/>
      <c r="E1" s="337"/>
      <c r="F1" s="337"/>
      <c r="G1" s="336" t="s">
        <v>40</v>
      </c>
      <c r="H1" s="337"/>
      <c r="I1" s="337"/>
      <c r="J1" s="338"/>
      <c r="K1" s="2" t="s">
        <v>39</v>
      </c>
    </row>
    <row r="2" spans="2:11">
      <c r="B2" s="3"/>
      <c r="C2" s="4" t="s">
        <v>38</v>
      </c>
      <c r="D2" s="5"/>
      <c r="E2" s="5"/>
      <c r="F2" s="6"/>
      <c r="G2" s="342" t="str">
        <f>CONCATENATE(contractor, " 御中")</f>
        <v xml:space="preserve"> 御中</v>
      </c>
      <c r="H2" s="343"/>
      <c r="I2" s="343"/>
      <c r="J2" s="344"/>
      <c r="K2" s="7"/>
    </row>
    <row r="3" spans="2:11">
      <c r="B3" s="8"/>
      <c r="C3" s="9" t="s">
        <v>37</v>
      </c>
      <c r="D3" s="10"/>
      <c r="E3" s="10"/>
      <c r="F3" s="11"/>
      <c r="G3" s="345">
        <f ca="1">NOW()</f>
        <v>45846.726913541665</v>
      </c>
      <c r="H3" s="346"/>
      <c r="I3" s="346"/>
      <c r="J3" s="347"/>
      <c r="K3" s="12"/>
    </row>
    <row r="4" spans="2:11">
      <c r="B4" s="13"/>
      <c r="C4" s="9" t="s">
        <v>36</v>
      </c>
      <c r="D4" s="10"/>
      <c r="E4" s="10"/>
      <c r="F4" s="11"/>
      <c r="G4" s="14" t="s">
        <v>35</v>
      </c>
      <c r="H4" s="15" t="s">
        <v>34</v>
      </c>
      <c r="I4" s="15" t="s">
        <v>48</v>
      </c>
      <c r="J4" s="16" t="s">
        <v>33</v>
      </c>
      <c r="K4" s="12"/>
    </row>
    <row r="5" spans="2:11">
      <c r="B5" s="17"/>
      <c r="C5" s="18" t="s">
        <v>32</v>
      </c>
      <c r="D5" s="19" t="s">
        <v>31</v>
      </c>
      <c r="E5" s="20"/>
      <c r="F5" s="21">
        <v>13000</v>
      </c>
      <c r="G5" s="22">
        <f>setting_price_body</f>
        <v>13000</v>
      </c>
      <c r="H5" s="22">
        <f>IF(ISNUMBER(num_body)=TRUE,num_body,0)</f>
        <v>0</v>
      </c>
      <c r="I5" s="22">
        <f>IF(ISNUMBER(ref_price_body),ref_price_body*ref_num_body,0)</f>
        <v>0</v>
      </c>
      <c r="J5" s="23"/>
      <c r="K5" s="12"/>
    </row>
    <row r="6" spans="2:11" ht="39.9" customHeight="1">
      <c r="B6" s="24"/>
      <c r="C6" s="25"/>
      <c r="D6" s="26" t="s">
        <v>30</v>
      </c>
      <c r="E6" s="27" t="s">
        <v>29</v>
      </c>
      <c r="F6" s="21">
        <v>31000</v>
      </c>
      <c r="G6" s="348" t="e">
        <f>IF(plan_router=TRUE,IF(repeater_sim = TRUE,setting_price_repeater_sim,IF(repeater_simwifi,setting_price_repeater_simwifi,IF(repeater_wifi,setting_price_repeater_wifi,"モデル不明"))),"－")</f>
        <v>#REF!</v>
      </c>
      <c r="H6" s="348">
        <f>IF(ISNUMBER(num_repeater)=TRUE,IF(plan_router=TRUE,num_repeater,0),0)</f>
        <v>0</v>
      </c>
      <c r="I6" s="350">
        <f>IF(ISNUMBER(ref_price_repeater),ref_price_repeater*ref_num_repeater,0)</f>
        <v>0</v>
      </c>
      <c r="J6" s="349" t="str">
        <f>IF(ref_num_repeater&gt;0,IF(repeater_sim=TRUE,setting_const_sim,IF(repeater_simwifi,setting_const_simwifi,IF(repeater_wifi,setting_const_wifi,"「申込書」シートでモデルを選択してください"))),"")</f>
        <v/>
      </c>
      <c r="K6" s="339" t="s">
        <v>46</v>
      </c>
    </row>
    <row r="7" spans="2:11" ht="39.9" customHeight="1">
      <c r="B7" s="24"/>
      <c r="C7" s="25"/>
      <c r="D7" s="28"/>
      <c r="E7" s="27" t="s">
        <v>28</v>
      </c>
      <c r="F7" s="21">
        <v>31000</v>
      </c>
      <c r="G7" s="348"/>
      <c r="H7" s="348"/>
      <c r="I7" s="351"/>
      <c r="J7" s="349"/>
      <c r="K7" s="340"/>
    </row>
    <row r="8" spans="2:11" ht="39.9" customHeight="1">
      <c r="B8" s="24"/>
      <c r="C8" s="25"/>
      <c r="D8" s="29"/>
      <c r="E8" s="27" t="s">
        <v>44</v>
      </c>
      <c r="F8" s="21">
        <v>28000</v>
      </c>
      <c r="G8" s="348"/>
      <c r="H8" s="348"/>
      <c r="I8" s="352"/>
      <c r="J8" s="349"/>
      <c r="K8" s="340"/>
    </row>
    <row r="9" spans="2:11">
      <c r="B9" s="24"/>
      <c r="C9" s="25"/>
      <c r="D9" s="19" t="s">
        <v>21</v>
      </c>
      <c r="E9" s="20"/>
      <c r="F9" s="21">
        <v>2200</v>
      </c>
      <c r="G9" s="30" t="e">
        <f>IF(plan_router=TRUE,setting_price_adapter,"－")</f>
        <v>#REF!</v>
      </c>
      <c r="H9" s="30">
        <f>IF(ISNUMBER(num_adapter)=TRUE,IF(plan_router=TRUE,num_adapter,0),0)</f>
        <v>0</v>
      </c>
      <c r="I9" s="30">
        <f>IF(ISNUMBER(ref_price_adapter),ref_price_adapter*ref_num_adapter,0)</f>
        <v>0</v>
      </c>
      <c r="J9" s="31"/>
      <c r="K9" s="12"/>
    </row>
    <row r="10" spans="2:11">
      <c r="B10" s="24"/>
      <c r="C10" s="32" t="s">
        <v>27</v>
      </c>
      <c r="D10" s="18" t="s">
        <v>26</v>
      </c>
      <c r="E10" s="27"/>
      <c r="F10" s="21">
        <v>20000</v>
      </c>
      <c r="G10" s="30">
        <f>setting_price_basic</f>
        <v>20000</v>
      </c>
      <c r="H10" s="30">
        <f>IF(ISNUMBER(num_body)=TRUE,IF(ref_num_body&gt;0,1,0),0)</f>
        <v>0</v>
      </c>
      <c r="I10" s="30">
        <f>IF(ISNUMBER(ref_price_basic),ref_price_basic*ref_num_basic,0)</f>
        <v>0</v>
      </c>
      <c r="J10" s="33"/>
      <c r="K10" s="12" t="s">
        <v>47</v>
      </c>
    </row>
    <row r="11" spans="2:11" ht="32.4">
      <c r="B11" s="24"/>
      <c r="C11" s="25"/>
      <c r="D11" s="29"/>
      <c r="E11" s="27" t="s">
        <v>25</v>
      </c>
      <c r="F11" s="34">
        <v>10</v>
      </c>
      <c r="G11" s="341" t="s">
        <v>24</v>
      </c>
      <c r="H11" s="341"/>
      <c r="I11" s="341"/>
      <c r="J11" s="341"/>
      <c r="K11" s="12"/>
    </row>
    <row r="12" spans="2:11">
      <c r="B12" s="24"/>
      <c r="C12" s="25"/>
      <c r="D12" s="35" t="s">
        <v>23</v>
      </c>
      <c r="E12" s="27"/>
      <c r="F12" s="21">
        <v>2000</v>
      </c>
      <c r="G12" s="30">
        <f>setting_price_additional</f>
        <v>2000</v>
      </c>
      <c r="H12" s="30">
        <f>IF(ISNUMBER(num_body)=TRUE,IF(num_body &gt; setting_num_basic, num_body - setting_num_basic, 0),0)</f>
        <v>0</v>
      </c>
      <c r="I12" s="30">
        <f>IF(ISNUMBER(ref_price_additional),ref_price_additional*ref_num_additional,0)</f>
        <v>0</v>
      </c>
      <c r="J12" s="33"/>
      <c r="K12" s="12" t="s">
        <v>42</v>
      </c>
    </row>
    <row r="13" spans="2:11">
      <c r="B13" s="36"/>
      <c r="C13" s="37"/>
      <c r="D13" s="35" t="s">
        <v>22</v>
      </c>
      <c r="E13" s="35"/>
      <c r="F13" s="21">
        <v>600</v>
      </c>
      <c r="G13" s="30">
        <f>setting_price_network</f>
        <v>600</v>
      </c>
      <c r="H13" s="30">
        <f>IF(ISNUMBER(num_repeater)=TRUE,IF(plan_router=TRUE,IF(repeater_sim = TRUE,num_repeater,IF(repeater_simwifi,num_repeater,IF(repeater_wifi,0,0))),0),0)</f>
        <v>0</v>
      </c>
      <c r="I13" s="30">
        <f>IF(ISNUMBER(ref_price_network),ref_price_network*ref_num_network)</f>
        <v>0</v>
      </c>
      <c r="J13" s="31"/>
      <c r="K13" s="12" t="s">
        <v>43</v>
      </c>
    </row>
  </sheetData>
  <mergeCells count="10">
    <mergeCell ref="B1:F1"/>
    <mergeCell ref="G1:J1"/>
    <mergeCell ref="K6:K8"/>
    <mergeCell ref="G11:J11"/>
    <mergeCell ref="G2:J2"/>
    <mergeCell ref="G3:J3"/>
    <mergeCell ref="G6:G8"/>
    <mergeCell ref="J6:J8"/>
    <mergeCell ref="H6:H8"/>
    <mergeCell ref="I6:I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56</vt:i4>
      </vt:variant>
    </vt:vector>
  </HeadingPairs>
  <TitlesOfParts>
    <vt:vector size="59" baseType="lpstr">
      <vt:lpstr>変更申込書</vt:lpstr>
      <vt:lpstr>交換（故障等）、一部解約</vt:lpstr>
      <vt:lpstr>計算用</vt:lpstr>
      <vt:lpstr>add_building</vt:lpstr>
      <vt:lpstr>add_city</vt:lpstr>
      <vt:lpstr>add_prefecture</vt:lpstr>
      <vt:lpstr>contractor</vt:lpstr>
      <vt:lpstr>contractor_id</vt:lpstr>
      <vt:lpstr>contractor_kana</vt:lpstr>
      <vt:lpstr>date_d</vt:lpstr>
      <vt:lpstr>date_m</vt:lpstr>
      <vt:lpstr>date_y</vt:lpstr>
      <vt:lpstr>department</vt:lpstr>
      <vt:lpstr>department_kana</vt:lpstr>
      <vt:lpstr>form_version</vt:lpstr>
      <vt:lpstr>mail</vt:lpstr>
      <vt:lpstr>notes</vt:lpstr>
      <vt:lpstr>'交換（故障等）、一部解約'!Print_Area</vt:lpstr>
      <vt:lpstr>変更申込書!Print_Area</vt:lpstr>
      <vt:lpstr>ref_contractor</vt:lpstr>
      <vt:lpstr>ref_date</vt:lpstr>
      <vt:lpstr>ref_model_repeater</vt:lpstr>
      <vt:lpstr>ref_num_adapter</vt:lpstr>
      <vt:lpstr>ref_num_additional</vt:lpstr>
      <vt:lpstr>ref_num_basic</vt:lpstr>
      <vt:lpstr>ref_num_body</vt:lpstr>
      <vt:lpstr>ref_num_network</vt:lpstr>
      <vt:lpstr>ref_num_repeater</vt:lpstr>
      <vt:lpstr>ref_price_adapter</vt:lpstr>
      <vt:lpstr>ref_price_additional</vt:lpstr>
      <vt:lpstr>ref_price_basic</vt:lpstr>
      <vt:lpstr>ref_price_body</vt:lpstr>
      <vt:lpstr>ref_price_network</vt:lpstr>
      <vt:lpstr>ref_price_repeater</vt:lpstr>
      <vt:lpstr>ref_total_adapter</vt:lpstr>
      <vt:lpstr>ref_total_additional</vt:lpstr>
      <vt:lpstr>ref_total_basic</vt:lpstr>
      <vt:lpstr>ref_total_body</vt:lpstr>
      <vt:lpstr>ref_total_network</vt:lpstr>
      <vt:lpstr>ref_total_repeater</vt:lpstr>
      <vt:lpstr>setting_const_sim</vt:lpstr>
      <vt:lpstr>setting_const_simwifi</vt:lpstr>
      <vt:lpstr>setting_const_wifi</vt:lpstr>
      <vt:lpstr>setting_num_basic</vt:lpstr>
      <vt:lpstr>setting_price_adapter</vt:lpstr>
      <vt:lpstr>setting_price_additional</vt:lpstr>
      <vt:lpstr>setting_price_basic</vt:lpstr>
      <vt:lpstr>setting_price_body</vt:lpstr>
      <vt:lpstr>setting_price_network</vt:lpstr>
      <vt:lpstr>setting_price_repeater_sim</vt:lpstr>
      <vt:lpstr>setting_price_repeater_simwifi</vt:lpstr>
      <vt:lpstr>setting_price_repeater_wifi</vt:lpstr>
      <vt:lpstr>staff</vt:lpstr>
      <vt:lpstr>staff_kana</vt:lpstr>
      <vt:lpstr>tel</vt:lpstr>
      <vt:lpstr>tenant_id1</vt:lpstr>
      <vt:lpstr>tenant_id2</vt:lpstr>
      <vt:lpstr>zip1</vt:lpstr>
      <vt:lpstr>zip2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2025-07-08T08:15:09Z</dcterms:created>
  <dcterms:modified xsi:type="dcterms:W3CDTF">2025-07-08T08:27:33Z</dcterms:modified>
</cp:coreProperties>
</file>